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user\OneDrive\Documents\良一\"/>
    </mc:Choice>
  </mc:AlternateContent>
  <xr:revisionPtr revIDLastSave="0" documentId="13_ncr:1_{95E52295-210A-4346-94EA-3374C5584637}" xr6:coauthVersionLast="45" xr6:coauthVersionMax="45" xr10:uidLastSave="{00000000-0000-0000-0000-000000000000}"/>
  <bookViews>
    <workbookView xWindow="-120" yWindow="-120" windowWidth="20730" windowHeight="11160" xr2:uid="{07C99555-02AF-4CD9-B4B4-C0D288E9096A}"/>
  </bookViews>
  <sheets>
    <sheet name="日本一周" sheetId="10" r:id="rId1"/>
  </sheets>
  <definedNames>
    <definedName name="_xlnm.Print_Area" localSheetId="0">日本一周!$A$2:$AB$84</definedName>
    <definedName name="_xlnm.Print_Titles" localSheetId="0">日本一周!$2:$2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1" i="10" l="1"/>
  <c r="J56" i="10" l="1"/>
  <c r="J48" i="10"/>
  <c r="J12" i="10"/>
  <c r="J24" i="10"/>
  <c r="O4" i="10" l="1"/>
  <c r="O5" i="10"/>
  <c r="O6" i="10"/>
  <c r="O7" i="10"/>
  <c r="O8" i="10"/>
  <c r="O9" i="10"/>
  <c r="O10" i="10"/>
  <c r="O11" i="10"/>
  <c r="O12" i="10"/>
  <c r="O14" i="10"/>
  <c r="O15" i="10"/>
  <c r="O16" i="10"/>
  <c r="O17" i="10"/>
  <c r="O18" i="10"/>
  <c r="O19" i="10"/>
  <c r="O20" i="10"/>
  <c r="O21" i="10"/>
  <c r="O22" i="10"/>
  <c r="O23" i="10"/>
  <c r="O26" i="10"/>
  <c r="O27" i="10"/>
  <c r="O28" i="10"/>
  <c r="O29" i="10"/>
  <c r="O30" i="10"/>
  <c r="O31" i="10"/>
  <c r="O32" i="10"/>
  <c r="O33" i="10"/>
  <c r="O34" i="10"/>
  <c r="O35" i="10"/>
  <c r="O36" i="10"/>
  <c r="O37" i="10"/>
  <c r="O38" i="10"/>
  <c r="O39" i="10"/>
  <c r="O40" i="10"/>
  <c r="O41" i="10"/>
  <c r="O42" i="10"/>
  <c r="O43" i="10"/>
  <c r="O44" i="10"/>
  <c r="O45" i="10"/>
  <c r="O46" i="10"/>
  <c r="O47" i="10"/>
  <c r="O48" i="10"/>
  <c r="O51" i="10"/>
  <c r="O52" i="10"/>
  <c r="O54" i="10"/>
  <c r="O55" i="10"/>
  <c r="O56" i="10"/>
  <c r="O59" i="10"/>
  <c r="O60" i="10"/>
  <c r="O61" i="10"/>
  <c r="O62" i="10"/>
  <c r="O63" i="10"/>
  <c r="O64" i="10"/>
  <c r="O65" i="10"/>
  <c r="O66" i="10"/>
  <c r="O67" i="10"/>
  <c r="O68" i="10"/>
  <c r="O69" i="10"/>
  <c r="O70" i="10"/>
  <c r="O71" i="10"/>
  <c r="O72" i="10"/>
  <c r="O73" i="10"/>
  <c r="O74" i="10"/>
  <c r="O75" i="10"/>
  <c r="O76" i="10"/>
  <c r="O77" i="10"/>
  <c r="O78" i="10"/>
  <c r="O79" i="10"/>
  <c r="O80" i="10"/>
  <c r="O81" i="10"/>
  <c r="O82" i="10"/>
  <c r="O3" i="10"/>
  <c r="W79" i="10" l="1"/>
  <c r="J81" i="10" l="1"/>
  <c r="I81" i="10" l="1"/>
  <c r="E81" i="10"/>
  <c r="W73" i="10" l="1"/>
  <c r="E70" i="10" l="1"/>
  <c r="E61" i="10" l="1"/>
  <c r="E47" i="10" l="1"/>
  <c r="W46" i="10" l="1"/>
  <c r="W37" i="10" l="1"/>
  <c r="W83" i="10" l="1"/>
  <c r="E14" i="10" l="1"/>
  <c r="H83" i="10" l="1"/>
  <c r="J82" i="10"/>
  <c r="I82" i="10"/>
  <c r="E82" i="10"/>
  <c r="J80" i="10"/>
  <c r="I80" i="10"/>
  <c r="E80" i="10"/>
  <c r="J79" i="10"/>
  <c r="I79" i="10"/>
  <c r="E79" i="10"/>
  <c r="J78" i="10"/>
  <c r="I78" i="10"/>
  <c r="E78" i="10"/>
  <c r="J77" i="10"/>
  <c r="I77" i="10"/>
  <c r="E77" i="10"/>
  <c r="J76" i="10"/>
  <c r="I76" i="10"/>
  <c r="E76" i="10"/>
  <c r="J75" i="10"/>
  <c r="I75" i="10"/>
  <c r="E75" i="10"/>
  <c r="J74" i="10"/>
  <c r="I74" i="10"/>
  <c r="E74" i="10"/>
  <c r="J73" i="10"/>
  <c r="I73" i="10"/>
  <c r="E73" i="10"/>
  <c r="J72" i="10"/>
  <c r="I72" i="10"/>
  <c r="E72" i="10"/>
  <c r="J71" i="10"/>
  <c r="I71" i="10"/>
  <c r="E71" i="10"/>
  <c r="J70" i="10"/>
  <c r="I70" i="10"/>
  <c r="J69" i="10"/>
  <c r="I69" i="10"/>
  <c r="E69" i="10"/>
  <c r="J68" i="10"/>
  <c r="I68" i="10"/>
  <c r="E68" i="10"/>
  <c r="J67" i="10"/>
  <c r="I67" i="10"/>
  <c r="E67" i="10"/>
  <c r="J66" i="10"/>
  <c r="I66" i="10"/>
  <c r="E66" i="10"/>
  <c r="J65" i="10"/>
  <c r="I65" i="10"/>
  <c r="E65" i="10"/>
  <c r="J64" i="10"/>
  <c r="I64" i="10"/>
  <c r="E64" i="10"/>
  <c r="J63" i="10"/>
  <c r="I63" i="10"/>
  <c r="E63" i="10"/>
  <c r="J62" i="10"/>
  <c r="I62" i="10"/>
  <c r="E62" i="10"/>
  <c r="J61" i="10"/>
  <c r="I61" i="10"/>
  <c r="J60" i="10"/>
  <c r="I60" i="10"/>
  <c r="E60" i="10"/>
  <c r="J59" i="10"/>
  <c r="I59" i="10"/>
  <c r="E59" i="10"/>
  <c r="I58" i="10"/>
  <c r="I56" i="10"/>
  <c r="J55" i="10"/>
  <c r="I55" i="10"/>
  <c r="E55" i="10"/>
  <c r="J54" i="10"/>
  <c r="I54" i="10"/>
  <c r="E54" i="10"/>
  <c r="I53" i="10"/>
  <c r="J52" i="10"/>
  <c r="I52" i="10"/>
  <c r="J51" i="10"/>
  <c r="I51" i="10"/>
  <c r="I50" i="10"/>
  <c r="I49" i="10"/>
  <c r="J47" i="10"/>
  <c r="I47" i="10"/>
  <c r="J46" i="10"/>
  <c r="I46" i="10"/>
  <c r="E46" i="10"/>
  <c r="J45" i="10"/>
  <c r="I45" i="10"/>
  <c r="E45" i="10"/>
  <c r="J44" i="10"/>
  <c r="I44" i="10"/>
  <c r="E44" i="10"/>
  <c r="J43" i="10"/>
  <c r="I43" i="10"/>
  <c r="E43" i="10"/>
  <c r="J42" i="10"/>
  <c r="I42" i="10"/>
  <c r="E42" i="10"/>
  <c r="J41" i="10"/>
  <c r="I41" i="10"/>
  <c r="E41" i="10"/>
  <c r="J40" i="10"/>
  <c r="I40" i="10"/>
  <c r="E40" i="10"/>
  <c r="J39" i="10"/>
  <c r="I39" i="10"/>
  <c r="E39" i="10"/>
  <c r="J38" i="10"/>
  <c r="I38" i="10"/>
  <c r="E38" i="10"/>
  <c r="J37" i="10"/>
  <c r="I37" i="10"/>
  <c r="E37" i="10"/>
  <c r="J36" i="10"/>
  <c r="I36" i="10"/>
  <c r="E36" i="10"/>
  <c r="J35" i="10"/>
  <c r="I35" i="10"/>
  <c r="E35" i="10"/>
  <c r="J34" i="10"/>
  <c r="I34" i="10"/>
  <c r="E34" i="10"/>
  <c r="J33" i="10"/>
  <c r="I33" i="10"/>
  <c r="E33" i="10"/>
  <c r="J32" i="10"/>
  <c r="I32" i="10"/>
  <c r="E32" i="10"/>
  <c r="J31" i="10"/>
  <c r="I31" i="10"/>
  <c r="E31" i="10"/>
  <c r="J30" i="10"/>
  <c r="I30" i="10"/>
  <c r="E30" i="10"/>
  <c r="J29" i="10"/>
  <c r="I29" i="10"/>
  <c r="E29" i="10"/>
  <c r="J28" i="10"/>
  <c r="I28" i="10"/>
  <c r="E28" i="10"/>
  <c r="J27" i="10"/>
  <c r="I27" i="10"/>
  <c r="E27" i="10"/>
  <c r="J26" i="10"/>
  <c r="I26" i="10"/>
  <c r="I24" i="10"/>
  <c r="E24" i="10"/>
  <c r="J23" i="10"/>
  <c r="I23" i="10"/>
  <c r="E23" i="10"/>
  <c r="J22" i="10"/>
  <c r="I22" i="10"/>
  <c r="E22" i="10"/>
  <c r="J21" i="10"/>
  <c r="I21" i="10"/>
  <c r="E21" i="10"/>
  <c r="J20" i="10"/>
  <c r="I20" i="10"/>
  <c r="E20" i="10"/>
  <c r="J19" i="10"/>
  <c r="I19" i="10"/>
  <c r="E19" i="10"/>
  <c r="J18" i="10"/>
  <c r="I18" i="10"/>
  <c r="E18" i="10"/>
  <c r="J17" i="10"/>
  <c r="I17" i="10"/>
  <c r="E17" i="10"/>
  <c r="J16" i="10"/>
  <c r="I16" i="10"/>
  <c r="E16" i="10"/>
  <c r="J15" i="10"/>
  <c r="I15" i="10"/>
  <c r="E15" i="10"/>
  <c r="J14" i="10"/>
  <c r="I14" i="10"/>
  <c r="I13" i="10"/>
  <c r="J11" i="10"/>
  <c r="I11" i="10"/>
  <c r="E11" i="10"/>
  <c r="J10" i="10"/>
  <c r="I10" i="10"/>
  <c r="E10" i="10"/>
  <c r="J9" i="10"/>
  <c r="I9" i="10"/>
  <c r="E9" i="10"/>
  <c r="J8" i="10"/>
  <c r="I8" i="10"/>
  <c r="E8" i="10"/>
  <c r="J7" i="10"/>
  <c r="I7" i="10"/>
  <c r="E7" i="10"/>
  <c r="J6" i="10"/>
  <c r="I6" i="10"/>
  <c r="E6" i="10"/>
  <c r="J5" i="10"/>
  <c r="I5" i="10"/>
  <c r="E5" i="10"/>
  <c r="J4" i="10"/>
  <c r="I4" i="10"/>
  <c r="E4" i="10"/>
  <c r="J3" i="10"/>
  <c r="I3" i="10"/>
  <c r="AB84" i="10" l="1"/>
  <c r="AB83" i="10"/>
  <c r="J83" i="10"/>
  <c r="I83" i="10"/>
  <c r="I84" i="10" l="1"/>
</calcChain>
</file>

<file path=xl/sharedStrings.xml><?xml version="1.0" encoding="utf-8"?>
<sst xmlns="http://schemas.openxmlformats.org/spreadsheetml/2006/main" count="991" uniqueCount="597">
  <si>
    <t>自宅</t>
    <rPh sb="0" eb="2">
      <t>ジタク</t>
    </rPh>
    <phoneticPr fontId="1"/>
  </si>
  <si>
    <t>ー</t>
    <phoneticPr fontId="1"/>
  </si>
  <si>
    <t>－</t>
    <phoneticPr fontId="1"/>
  </si>
  <si>
    <t>勝浦</t>
    <rPh sb="0" eb="2">
      <t>カツウラ</t>
    </rPh>
    <phoneticPr fontId="1"/>
  </si>
  <si>
    <t>気仙沼</t>
    <rPh sb="0" eb="3">
      <t>ケセンヌマ</t>
    </rPh>
    <phoneticPr fontId="1"/>
  </si>
  <si>
    <t>宮古</t>
    <rPh sb="0" eb="2">
      <t>ミヤコ</t>
    </rPh>
    <phoneticPr fontId="1"/>
  </si>
  <si>
    <t>久慈</t>
    <rPh sb="0" eb="2">
      <t>クジ</t>
    </rPh>
    <phoneticPr fontId="1"/>
  </si>
  <si>
    <t>八戸</t>
    <rPh sb="0" eb="2">
      <t>ハチノエ</t>
    </rPh>
    <phoneticPr fontId="1"/>
  </si>
  <si>
    <t>根室</t>
    <rPh sb="0" eb="2">
      <t>ネムロ</t>
    </rPh>
    <phoneticPr fontId="1"/>
  </si>
  <si>
    <t>網走</t>
    <rPh sb="0" eb="2">
      <t>アバシリ</t>
    </rPh>
    <phoneticPr fontId="1"/>
  </si>
  <si>
    <t>紋別</t>
    <rPh sb="0" eb="2">
      <t>モンベツ</t>
    </rPh>
    <phoneticPr fontId="1"/>
  </si>
  <si>
    <t>留萌</t>
    <rPh sb="0" eb="2">
      <t>ルモイ</t>
    </rPh>
    <phoneticPr fontId="1"/>
  </si>
  <si>
    <t>苫前</t>
    <rPh sb="0" eb="2">
      <t>トママエ</t>
    </rPh>
    <phoneticPr fontId="1"/>
  </si>
  <si>
    <t>小樽</t>
    <rPh sb="0" eb="2">
      <t>オタル</t>
    </rPh>
    <phoneticPr fontId="1"/>
  </si>
  <si>
    <t>黒松内町</t>
    <rPh sb="0" eb="1">
      <t>クロ</t>
    </rPh>
    <rPh sb="1" eb="2">
      <t>マツ</t>
    </rPh>
    <rPh sb="2" eb="3">
      <t>ウチ</t>
    </rPh>
    <rPh sb="3" eb="4">
      <t>マチ</t>
    </rPh>
    <phoneticPr fontId="1"/>
  </si>
  <si>
    <t>鶴岡</t>
    <rPh sb="0" eb="2">
      <t>ツルオカ</t>
    </rPh>
    <phoneticPr fontId="1"/>
  </si>
  <si>
    <t>新潟</t>
    <rPh sb="0" eb="2">
      <t>ニイガタ</t>
    </rPh>
    <phoneticPr fontId="1"/>
  </si>
  <si>
    <t>輪島</t>
    <rPh sb="0" eb="2">
      <t>ワジマ</t>
    </rPh>
    <phoneticPr fontId="1"/>
  </si>
  <si>
    <t>加賀</t>
    <rPh sb="0" eb="2">
      <t>カガ</t>
    </rPh>
    <phoneticPr fontId="1"/>
  </si>
  <si>
    <t>敦賀</t>
    <rPh sb="0" eb="2">
      <t>スルガ</t>
    </rPh>
    <phoneticPr fontId="1"/>
  </si>
  <si>
    <t>鳥取</t>
    <rPh sb="0" eb="2">
      <t>トットリ</t>
    </rPh>
    <phoneticPr fontId="1"/>
  </si>
  <si>
    <t>松江</t>
    <rPh sb="0" eb="2">
      <t>マツエ</t>
    </rPh>
    <phoneticPr fontId="1"/>
  </si>
  <si>
    <t>唐津</t>
    <rPh sb="0" eb="2">
      <t>カラツ</t>
    </rPh>
    <phoneticPr fontId="1"/>
  </si>
  <si>
    <t>佐世保</t>
    <rPh sb="0" eb="3">
      <t>サセボ</t>
    </rPh>
    <phoneticPr fontId="1"/>
  </si>
  <si>
    <t>長崎</t>
    <rPh sb="0" eb="2">
      <t>ナガサキ</t>
    </rPh>
    <phoneticPr fontId="1"/>
  </si>
  <si>
    <t>熊本</t>
    <rPh sb="0" eb="2">
      <t>クマモト</t>
    </rPh>
    <phoneticPr fontId="1"/>
  </si>
  <si>
    <t>鹿児島</t>
    <rPh sb="0" eb="3">
      <t>カゴシマ</t>
    </rPh>
    <phoneticPr fontId="1"/>
  </si>
  <si>
    <t>日向</t>
    <rPh sb="0" eb="2">
      <t>ヒウガ</t>
    </rPh>
    <phoneticPr fontId="1"/>
  </si>
  <si>
    <t>東日本</t>
    <rPh sb="0" eb="1">
      <t>ヒガシ</t>
    </rPh>
    <rPh sb="1" eb="3">
      <t>ニホン</t>
    </rPh>
    <phoneticPr fontId="1"/>
  </si>
  <si>
    <t>北海道</t>
    <rPh sb="0" eb="3">
      <t>ホッカイドウ</t>
    </rPh>
    <phoneticPr fontId="1"/>
  </si>
  <si>
    <t>出発地</t>
    <rPh sb="0" eb="3">
      <t>シュッパツチ</t>
    </rPh>
    <phoneticPr fontId="1"/>
  </si>
  <si>
    <t>経由地</t>
    <rPh sb="0" eb="3">
      <t>ケイユチ</t>
    </rPh>
    <phoneticPr fontId="1"/>
  </si>
  <si>
    <t>到着地</t>
    <rPh sb="0" eb="2">
      <t>トウチャク</t>
    </rPh>
    <rPh sb="2" eb="3">
      <t>チ</t>
    </rPh>
    <phoneticPr fontId="1"/>
  </si>
  <si>
    <t>走行距離</t>
    <rPh sb="0" eb="2">
      <t>ソウコウ</t>
    </rPh>
    <rPh sb="2" eb="4">
      <t>キョリ</t>
    </rPh>
    <phoneticPr fontId="1"/>
  </si>
  <si>
    <t>料金</t>
    <rPh sb="0" eb="2">
      <t>リョウキン</t>
    </rPh>
    <phoneticPr fontId="1"/>
  </si>
  <si>
    <t>項</t>
    <rPh sb="0" eb="1">
      <t>コウ</t>
    </rPh>
    <phoneticPr fontId="1"/>
  </si>
  <si>
    <t>区分</t>
    <rPh sb="0" eb="2">
      <t>クブン</t>
    </rPh>
    <phoneticPr fontId="1"/>
  </si>
  <si>
    <t>宿泊地</t>
    <rPh sb="0" eb="2">
      <t>シュクハク</t>
    </rPh>
    <rPh sb="2" eb="3">
      <t>チ</t>
    </rPh>
    <phoneticPr fontId="1"/>
  </si>
  <si>
    <t>フェリー</t>
    <phoneticPr fontId="1"/>
  </si>
  <si>
    <t>食事</t>
    <rPh sb="0" eb="2">
      <t>ショクジ</t>
    </rPh>
    <phoneticPr fontId="1"/>
  </si>
  <si>
    <t>朝・夕</t>
    <rPh sb="0" eb="1">
      <t>アサ</t>
    </rPh>
    <rPh sb="2" eb="3">
      <t>ユウ</t>
    </rPh>
    <phoneticPr fontId="1"/>
  </si>
  <si>
    <t>相馬</t>
    <rPh sb="0" eb="2">
      <t>ソウマ</t>
    </rPh>
    <phoneticPr fontId="1"/>
  </si>
  <si>
    <t>東松島</t>
    <rPh sb="0" eb="1">
      <t>ヒガシ</t>
    </rPh>
    <rPh sb="1" eb="3">
      <t>マツシマ</t>
    </rPh>
    <phoneticPr fontId="1"/>
  </si>
  <si>
    <t>観光</t>
    <rPh sb="0" eb="2">
      <t>カンコウ</t>
    </rPh>
    <phoneticPr fontId="1"/>
  </si>
  <si>
    <t>石狩</t>
    <rPh sb="0" eb="2">
      <t>イシカリ</t>
    </rPh>
    <phoneticPr fontId="1"/>
  </si>
  <si>
    <t>宗谷岬</t>
    <rPh sb="0" eb="2">
      <t>ソウヤ</t>
    </rPh>
    <rPh sb="2" eb="3">
      <t>ミサキ</t>
    </rPh>
    <phoneticPr fontId="1"/>
  </si>
  <si>
    <t>標津</t>
    <rPh sb="0" eb="2">
      <t>シベツ</t>
    </rPh>
    <phoneticPr fontId="1"/>
  </si>
  <si>
    <t>フェリー泊</t>
    <rPh sb="4" eb="5">
      <t>ハク</t>
    </rPh>
    <phoneticPr fontId="1"/>
  </si>
  <si>
    <t>☆</t>
    <phoneticPr fontId="1"/>
  </si>
  <si>
    <t>-</t>
    <phoneticPr fontId="1"/>
  </si>
  <si>
    <t>宿泊地の特徴</t>
    <rPh sb="4" eb="6">
      <t>トクチョウ</t>
    </rPh>
    <phoneticPr fontId="1"/>
  </si>
  <si>
    <t>魚津</t>
    <rPh sb="0" eb="2">
      <t>ウオヅ</t>
    </rPh>
    <phoneticPr fontId="1"/>
  </si>
  <si>
    <t>京丹後</t>
    <rPh sb="0" eb="1">
      <t>キョウ</t>
    </rPh>
    <rPh sb="1" eb="3">
      <t>タンゴ</t>
    </rPh>
    <phoneticPr fontId="1"/>
  </si>
  <si>
    <t>出雲</t>
    <rPh sb="0" eb="2">
      <t>イズモ</t>
    </rPh>
    <phoneticPr fontId="1"/>
  </si>
  <si>
    <t>益田</t>
    <rPh sb="0" eb="2">
      <t>マスダ</t>
    </rPh>
    <phoneticPr fontId="1"/>
  </si>
  <si>
    <t>下関</t>
    <rPh sb="0" eb="2">
      <t>シモノセキ</t>
    </rPh>
    <phoneticPr fontId="1"/>
  </si>
  <si>
    <t>上越・山陰山陽</t>
    <rPh sb="0" eb="2">
      <t>ジョウエツ</t>
    </rPh>
    <rPh sb="3" eb="5">
      <t>サンイン</t>
    </rPh>
    <rPh sb="5" eb="7">
      <t>サンヨウ</t>
    </rPh>
    <phoneticPr fontId="1"/>
  </si>
  <si>
    <t>函館</t>
    <phoneticPr fontId="1"/>
  </si>
  <si>
    <t>阿久根</t>
    <rPh sb="0" eb="3">
      <t>アクネ</t>
    </rPh>
    <phoneticPr fontId="1"/>
  </si>
  <si>
    <t>いちき串木野</t>
    <rPh sb="3" eb="6">
      <t>クシキノ</t>
    </rPh>
    <phoneticPr fontId="1"/>
  </si>
  <si>
    <t>鹿児島空港</t>
    <rPh sb="0" eb="3">
      <t>カゴシマ</t>
    </rPh>
    <rPh sb="3" eb="5">
      <t>クウコウ</t>
    </rPh>
    <phoneticPr fontId="1"/>
  </si>
  <si>
    <t>日南</t>
    <rPh sb="0" eb="2">
      <t>ニチナン</t>
    </rPh>
    <phoneticPr fontId="1"/>
  </si>
  <si>
    <t>曽於市</t>
    <phoneticPr fontId="1"/>
  </si>
  <si>
    <t>那覇</t>
    <rPh sb="0" eb="2">
      <t>ナハ</t>
    </rPh>
    <phoneticPr fontId="1"/>
  </si>
  <si>
    <t>延岡</t>
    <rPh sb="0" eb="2">
      <t>ノベオカ</t>
    </rPh>
    <phoneticPr fontId="1"/>
  </si>
  <si>
    <t>八幡浜</t>
    <rPh sb="0" eb="2">
      <t>ヤハタ</t>
    </rPh>
    <rPh sb="2" eb="3">
      <t>ハマ</t>
    </rPh>
    <phoneticPr fontId="1"/>
  </si>
  <si>
    <t>宇和島</t>
    <rPh sb="0" eb="3">
      <t>ウワジマ</t>
    </rPh>
    <phoneticPr fontId="1"/>
  </si>
  <si>
    <t>九州・沖縄</t>
    <rPh sb="0" eb="2">
      <t>キュウシュウ</t>
    </rPh>
    <rPh sb="3" eb="5">
      <t>オキナワ</t>
    </rPh>
    <phoneticPr fontId="1"/>
  </si>
  <si>
    <t>朝・夕</t>
    <phoneticPr fontId="1"/>
  </si>
  <si>
    <t>須崎</t>
    <rPh sb="0" eb="2">
      <t>スザキ</t>
    </rPh>
    <phoneticPr fontId="1"/>
  </si>
  <si>
    <t>海陽</t>
    <rPh sb="0" eb="1">
      <t>ウミ</t>
    </rPh>
    <rPh sb="1" eb="2">
      <t>ヨウ</t>
    </rPh>
    <phoneticPr fontId="1"/>
  </si>
  <si>
    <t>今治</t>
    <rPh sb="0" eb="2">
      <t>イマバリ</t>
    </rPh>
    <phoneticPr fontId="1"/>
  </si>
  <si>
    <t>松山</t>
    <rPh sb="0" eb="2">
      <t>マツヤマ</t>
    </rPh>
    <phoneticPr fontId="1"/>
  </si>
  <si>
    <t>四国</t>
    <rPh sb="0" eb="2">
      <t>シコク</t>
    </rPh>
    <phoneticPr fontId="1"/>
  </si>
  <si>
    <t>尾道</t>
    <rPh sb="0" eb="2">
      <t>オノミチ</t>
    </rPh>
    <phoneticPr fontId="1"/>
  </si>
  <si>
    <t>朝</t>
    <rPh sb="0" eb="1">
      <t>アサ</t>
    </rPh>
    <phoneticPr fontId="1"/>
  </si>
  <si>
    <t>XIV淡路島</t>
    <rPh sb="3" eb="6">
      <t>アワジシマ</t>
    </rPh>
    <phoneticPr fontId="1"/>
  </si>
  <si>
    <t>和歌山</t>
    <rPh sb="0" eb="3">
      <t>ワカヤマ</t>
    </rPh>
    <phoneticPr fontId="1"/>
  </si>
  <si>
    <t>串本町</t>
    <rPh sb="0" eb="2">
      <t>クシモト</t>
    </rPh>
    <rPh sb="2" eb="3">
      <t>マチ</t>
    </rPh>
    <phoneticPr fontId="1"/>
  </si>
  <si>
    <t>田辺</t>
    <rPh sb="0" eb="2">
      <t>タナベ</t>
    </rPh>
    <phoneticPr fontId="1"/>
  </si>
  <si>
    <t>尾鷲</t>
    <rPh sb="0" eb="2">
      <t>オワシ</t>
    </rPh>
    <phoneticPr fontId="1"/>
  </si>
  <si>
    <t>近畿</t>
    <rPh sb="0" eb="2">
      <t>キンキ</t>
    </rPh>
    <phoneticPr fontId="1"/>
  </si>
  <si>
    <t>下田</t>
    <rPh sb="0" eb="2">
      <t>シモダ</t>
    </rPh>
    <phoneticPr fontId="1"/>
  </si>
  <si>
    <t>お菓子・お土産</t>
    <rPh sb="1" eb="3">
      <t>カシ</t>
    </rPh>
    <rPh sb="5" eb="7">
      <t>ミヤゲ</t>
    </rPh>
    <phoneticPr fontId="1"/>
  </si>
  <si>
    <t>水戸納豆せんべい
じゃんがら（いわき）</t>
    <phoneticPr fontId="1"/>
  </si>
  <si>
    <t>広野駅</t>
    <phoneticPr fontId="1"/>
  </si>
  <si>
    <t>志ほがま（塩竈）</t>
    <rPh sb="5" eb="7">
      <t>シオガマ</t>
    </rPh>
    <phoneticPr fontId="1"/>
  </si>
  <si>
    <t>元祖すがたのいかせんべい
ぶすのこぶ（久慈）　</t>
    <rPh sb="19" eb="21">
      <t>クジ</t>
    </rPh>
    <phoneticPr fontId="1"/>
  </si>
  <si>
    <t>八雲</t>
    <rPh sb="0" eb="2">
      <t>ヤクモ</t>
    </rPh>
    <phoneticPr fontId="1"/>
  </si>
  <si>
    <t>チーズオムレット
函館フィナンシェ</t>
    <phoneticPr fontId="1"/>
  </si>
  <si>
    <t>留萌にしんソーラン巻き</t>
    <phoneticPr fontId="1"/>
  </si>
  <si>
    <t>民宿 宗谷岬 定番の１泊２食付プラン。
女将さん達から丁重におもてなし頂いた。水だこを使った料理は美味。</t>
    <phoneticPr fontId="1"/>
  </si>
  <si>
    <t>ポテラーナワッカナイ
流氷まんじゅう</t>
    <phoneticPr fontId="1"/>
  </si>
  <si>
    <t>クッチャロ湖</t>
    <rPh sb="5" eb="6">
      <t>コ</t>
    </rPh>
    <phoneticPr fontId="1"/>
  </si>
  <si>
    <t>出塚水産 「珍味ほたて」
マルマ松本商店
 「本ずわい甲羅盛り」</t>
    <phoneticPr fontId="1"/>
  </si>
  <si>
    <t>羅臼</t>
    <rPh sb="0" eb="2">
      <t>ラウス</t>
    </rPh>
    <phoneticPr fontId="1"/>
  </si>
  <si>
    <t>サロマ湖</t>
    <rPh sb="3" eb="4">
      <t>コ</t>
    </rPh>
    <phoneticPr fontId="1"/>
  </si>
  <si>
    <t>斜里</t>
    <rPh sb="0" eb="2">
      <t>シャリ</t>
    </rPh>
    <phoneticPr fontId="1"/>
  </si>
  <si>
    <t>網走監獄ポテトチップス
帆立ニポポ蒲鉾</t>
    <phoneticPr fontId="1"/>
  </si>
  <si>
    <t>こんブッセ(知床のクマさん)
知床サーモンスライス</t>
    <phoneticPr fontId="1"/>
  </si>
  <si>
    <t>旅人同士がソフトドリンクやお酒を飲みながら話し合える楽しい夜を演出。物凄いボリュームの魚介類が出る夕食。そのほとんどが羅臼産。宿主のななめさんが元漁師であるため、これだけの量の魚を安く提供できるようです。</t>
    <phoneticPr fontId="1"/>
  </si>
  <si>
    <t>駅前なのでどこへ行くにも便利な宿。 ここでは、花咲ガニが年中豪快に丸々一杯味わえる。マスターと奥さんがとても気さくで、手作り感満載の料理がおいし。</t>
    <phoneticPr fontId="1"/>
  </si>
  <si>
    <t>カネヒロ 「鮭フレーク」
「はぼまい昆布しょうゆ」</t>
    <phoneticPr fontId="1"/>
  </si>
  <si>
    <t>釧路</t>
    <rPh sb="0" eb="2">
      <t>クシロ</t>
    </rPh>
    <phoneticPr fontId="1"/>
  </si>
  <si>
    <t>魚政 「さんまんま」
おが和 「紅鮭ししゃもっ子」
「釧路産 姫ししゃも」</t>
    <phoneticPr fontId="1"/>
  </si>
  <si>
    <t>襟裳岬</t>
    <rPh sb="0" eb="3">
      <t>エリモミサキ</t>
    </rPh>
    <phoneticPr fontId="1"/>
  </si>
  <si>
    <t>えりも巻（鮭の昆布巻）
「しぐれ昆布」
えりもの春
（つぶと昆布の佃煮）</t>
    <phoneticPr fontId="1"/>
  </si>
  <si>
    <t>広尾町</t>
    <rPh sb="0" eb="2">
      <t>ヒロオ</t>
    </rPh>
    <rPh sb="2" eb="3">
      <t>マチ</t>
    </rPh>
    <phoneticPr fontId="1"/>
  </si>
  <si>
    <t>日高町</t>
    <rPh sb="0" eb="3">
      <t>ヒダカチョウ</t>
    </rPh>
    <phoneticPr fontId="1"/>
  </si>
  <si>
    <t xml:space="preserve"> 三星(みつぼし) 「よいとまけ」
「ほくほくスイートポテト」
永見 「ほっき節しょうゆ」</t>
    <phoneticPr fontId="1"/>
  </si>
  <si>
    <t>秋田
7:35</t>
    <rPh sb="0" eb="2">
      <t>アキタ</t>
    </rPh>
    <phoneticPr fontId="1"/>
  </si>
  <si>
    <t>鹿児島空港
9:55</t>
    <rPh sb="0" eb="3">
      <t>カゴシマ</t>
    </rPh>
    <rPh sb="3" eb="5">
      <t>クウコウ</t>
    </rPh>
    <phoneticPr fontId="1"/>
  </si>
  <si>
    <t>那覇空港
11:25</t>
    <rPh sb="0" eb="2">
      <t>ナハ</t>
    </rPh>
    <rPh sb="2" eb="4">
      <t>クウコウ</t>
    </rPh>
    <phoneticPr fontId="1"/>
  </si>
  <si>
    <t>那覇空港
８:55</t>
    <rPh sb="0" eb="2">
      <t>ナハ</t>
    </rPh>
    <rPh sb="2" eb="4">
      <t>クウコウ</t>
    </rPh>
    <phoneticPr fontId="1"/>
  </si>
  <si>
    <t>鹿児島空港
10:15</t>
    <rPh sb="0" eb="3">
      <t>カゴシマ</t>
    </rPh>
    <rPh sb="3" eb="5">
      <t>クウコウ</t>
    </rPh>
    <phoneticPr fontId="1"/>
  </si>
  <si>
    <t>B級グルメ</t>
    <rPh sb="1" eb="2">
      <t>キュウ</t>
    </rPh>
    <phoneticPr fontId="1"/>
  </si>
  <si>
    <t>新栄水産 「あみえび醤油」
「アルケッピューレ」
半澤鶏卵 「スモッち」
丸八やたら漬 「虎の巻」</t>
    <phoneticPr fontId="1"/>
  </si>
  <si>
    <t>「元祖 柿の種」
新潟加島屋 「さけ茶漬」
わたや 「みどりのラー油」
永徳(ながとく) 「鮭の焼漬」</t>
    <phoneticPr fontId="1"/>
  </si>
  <si>
    <t>上越</t>
    <rPh sb="0" eb="2">
      <t>ジョウエツ</t>
    </rPh>
    <phoneticPr fontId="1"/>
  </si>
  <si>
    <t>「元祖 継続だんご」
「笹だんごパン」
かなざわ総本舗 「出陣餅」</t>
    <phoneticPr fontId="1"/>
  </si>
  <si>
    <t>糸魚川</t>
    <rPh sb="0" eb="3">
      <t>イトイガワ</t>
    </rPh>
    <phoneticPr fontId="1"/>
  </si>
  <si>
    <t>金沢</t>
    <rPh sb="0" eb="2">
      <t>カナザワ</t>
    </rPh>
    <phoneticPr fontId="1"/>
  </si>
  <si>
    <t>かほく市</t>
    <rPh sb="3" eb="4">
      <t>シ</t>
    </rPh>
    <phoneticPr fontId="1"/>
  </si>
  <si>
    <t>フェルエッグ 
「たまごやさんのプリン」
紅久 「山のほまれ」
立山雪渓</t>
    <phoneticPr fontId="1"/>
  </si>
  <si>
    <t>加藤晧陽堂 「うちわ煎餅」
「かぶら寿し」
「天然ぶりスモーク」
ふくら屋 「たらの子缶詰」</t>
    <phoneticPr fontId="1"/>
  </si>
  <si>
    <t>大津</t>
    <rPh sb="0" eb="2">
      <t>オオツ</t>
    </rPh>
    <phoneticPr fontId="1"/>
  </si>
  <si>
    <t>xiv琵琶湖</t>
    <rPh sb="3" eb="6">
      <t>ビワコ</t>
    </rPh>
    <phoneticPr fontId="1"/>
  </si>
  <si>
    <t>娘娘饅頭（加賀）
羽二重巻（越前）
求肥昆布（敦賀）</t>
    <rPh sb="5" eb="7">
      <t>カガ</t>
    </rPh>
    <rPh sb="14" eb="16">
      <t>エチゼン</t>
    </rPh>
    <rPh sb="23" eb="25">
      <t>スルガ</t>
    </rPh>
    <phoneticPr fontId="1"/>
  </si>
  <si>
    <t>「湖のくに生チーズケーキ」
奥村佃煮 「こあゆ醤油煮」
西友(にしとも) 「うなぎ茶漬」</t>
    <phoneticPr fontId="1"/>
  </si>
  <si>
    <t>東月堂 「舞鶴海軍ロール」
「護衛艦　かまぼこ みょうこう」
吉本水産 「焼鯖」</t>
    <phoneticPr fontId="1"/>
  </si>
  <si>
    <t>宝月堂 「砂の丘」
「砂たまご」
鳥取砂丘モアイ シリーズ</t>
    <phoneticPr fontId="1"/>
  </si>
  <si>
    <t>青山かまぼこ 「あごの焼き」
「宍道湖産大和シジミ」
いづも寒天工房 「雪ふわり」
福乃和 「うず煮」</t>
    <phoneticPr fontId="1"/>
  </si>
  <si>
    <t>うわきまんじゅう （江津）
鶏卵饅頭（益田）</t>
    <rPh sb="10" eb="12">
      <t>エツ</t>
    </rPh>
    <rPh sb="19" eb="21">
      <t>マスダ</t>
    </rPh>
    <phoneticPr fontId="1"/>
  </si>
  <si>
    <t>萩乃薫、「しそわかめ」
「夏蜜柑丸漬 」、「ふく茶漬け」
うに甚本舗　「粒うに」
「雲丹醤油(うにしょうゆ)」</t>
    <phoneticPr fontId="1"/>
  </si>
  <si>
    <t>伊藤けえらん
「呼子夢甘夏ゼリー」
「いかしゅうまい」
藤川蒲鉾本店 「魚ロッケ」</t>
    <phoneticPr fontId="1"/>
  </si>
  <si>
    <t>「高島ちくわ」
佐世保開港ロールケーキ
「半熟生カステラ」
みろくや 「長崎ちゃんぽん」</t>
    <phoneticPr fontId="1"/>
  </si>
  <si>
    <t>「誉の陣太鼓」
おだ商店 「三色れんこん」
「阿蘇たかな本漬」</t>
    <phoneticPr fontId="1"/>
  </si>
  <si>
    <t>あまくさ
かからん団子
こっぱ餅</t>
    <phoneticPr fontId="1"/>
  </si>
  <si>
    <t xml:space="preserve"> 小田口屋 「さつま揚げ 各種」
「山川漬　ポリ」
「おいしいくろず」</t>
    <phoneticPr fontId="1"/>
  </si>
  <si>
    <t>水戸
いわき</t>
    <rPh sb="0" eb="2">
      <t>ミト</t>
    </rPh>
    <phoneticPr fontId="1"/>
  </si>
  <si>
    <t>女川
南三陸</t>
    <rPh sb="0" eb="2">
      <t>メガワ</t>
    </rPh>
    <rPh sb="3" eb="4">
      <t>ミナミ</t>
    </rPh>
    <rPh sb="4" eb="6">
      <t>サンリク</t>
    </rPh>
    <phoneticPr fontId="1"/>
  </si>
  <si>
    <t>フェリー
約2.5時間</t>
    <phoneticPr fontId="1"/>
  </si>
  <si>
    <t>虎彦 「破れ饅頭」
「ちりめんアヒージョ」
「チキン南蛮酢」</t>
    <phoneticPr fontId="1"/>
  </si>
  <si>
    <t>「太刀魚の巻焼」
「まるごとみかん大福」
「宇和島鯛めしの素」</t>
    <phoneticPr fontId="1"/>
  </si>
  <si>
    <t>四万十市</t>
    <rPh sb="0" eb="3">
      <t>シマント</t>
    </rPh>
    <rPh sb="3" eb="4">
      <t>シ</t>
    </rPh>
    <phoneticPr fontId="1"/>
  </si>
  <si>
    <t>高知
室戸岬</t>
    <rPh sb="0" eb="2">
      <t>コウチ</t>
    </rPh>
    <rPh sb="3" eb="5">
      <t>ムロト</t>
    </rPh>
    <rPh sb="5" eb="6">
      <t>ミサキ</t>
    </rPh>
    <phoneticPr fontId="1"/>
  </si>
  <si>
    <t>土佐あわせしょうが
さしみしょうゆ
四万十川のり佃煮</t>
    <phoneticPr fontId="1"/>
  </si>
  <si>
    <t>「卵かけご飯専用宗田節」
「鰹のオリーブオイルパテ」
ぽん酢しょうゆ ゆずの村
「だしが良くでる宗田節」
「土佐の赤かつお」</t>
    <phoneticPr fontId="1"/>
  </si>
  <si>
    <t>阿南
徳島
鳴門</t>
    <rPh sb="0" eb="2">
      <t>アナン</t>
    </rPh>
    <rPh sb="3" eb="5">
      <t>トクシマ</t>
    </rPh>
    <rPh sb="6" eb="8">
      <t>ナルト</t>
    </rPh>
    <phoneticPr fontId="1"/>
  </si>
  <si>
    <t>「淡路たまねぎスープ」
「元祖銘菓なると金時」
「あわじオレンジスティック」
「多幸(たこう)・たこの唐揚げ」</t>
    <phoneticPr fontId="1"/>
  </si>
  <si>
    <t>「揚げぴっぴ」
鎌田醤油 「だし醤油」
 「オリーブ生そうめん」
「讃岐うどんせんべい」
「SOLASHIO」</t>
    <phoneticPr fontId="1"/>
  </si>
  <si>
    <t>山蔵 「今治焼豚玉子飯のタレ」
坊っちゃん団子
程野商店 「松山あげ」
谷本蒲鉾店 「じゃこカツ」</t>
    <phoneticPr fontId="1"/>
  </si>
  <si>
    <t>瀬戸内</t>
    <rPh sb="0" eb="3">
      <t>セトウチ</t>
    </rPh>
    <phoneticPr fontId="1"/>
  </si>
  <si>
    <t>おやつとやまねこ 「尾道プリン」
北前亭 「広島菜ちりめん」
はっさく屋 「はっさく大福」</t>
    <phoneticPr fontId="1"/>
  </si>
  <si>
    <t>「杵つきあんころ餅」
「牡蠣せんべい」
「超・激辛ソース」
「元祖吉備団子(きびだんご)」</t>
    <phoneticPr fontId="1"/>
  </si>
  <si>
    <t>「みかん大福 味感(みかん)」
蒲鉾のハトヤ 「一本穴子巻」
三ツ星蒲鉾 「たこ蒲鉾」</t>
    <phoneticPr fontId="1"/>
  </si>
  <si>
    <t>当館は、本州の最南端の町　和歌山県串本町にあり、また当町の中でも最南端の潮岬にあります。地魚にこだわった安心安全な地産地消食材でご提供いたします。</t>
    <phoneticPr fontId="1"/>
  </si>
  <si>
    <t>串本うすかわ饅頭 
菓子潮ざき
紅葉屋本舗の羊羹</t>
    <rPh sb="22" eb="24">
      <t>ヨウカン</t>
    </rPh>
    <phoneticPr fontId="1"/>
  </si>
  <si>
    <t>「とらまき」
「尾鷲わっぱ」
「甘夏オランジェット」</t>
    <phoneticPr fontId="1"/>
  </si>
  <si>
    <t>賢島
志摩市</t>
    <rPh sb="0" eb="2">
      <t>カシコジマ</t>
    </rPh>
    <rPh sb="3" eb="5">
      <t>シマ</t>
    </rPh>
    <rPh sb="5" eb="6">
      <t>シ</t>
    </rPh>
    <phoneticPr fontId="1"/>
  </si>
  <si>
    <t>真珠漬本舗 「真珠漬」
カネウフーズ 「あおさ」
「お浄め塩スプレー」</t>
    <phoneticPr fontId="1"/>
  </si>
  <si>
    <t>伊勢神宮</t>
    <rPh sb="0" eb="2">
      <t>イセ</t>
    </rPh>
    <rPh sb="2" eb="4">
      <t>ジングウ</t>
    </rPh>
    <phoneticPr fontId="1"/>
  </si>
  <si>
    <t>「伊勢醤油」
「伊賀くみひも雑貨」
 伊勢せきや 「あわびごはんの素」
「伊勢たくあん ふる漬」</t>
    <phoneticPr fontId="1"/>
  </si>
  <si>
    <t>ほさか 「栗せんべい」
「イカの姿焼きせんべい」
「わさび戸田塩」</t>
    <phoneticPr fontId="1"/>
  </si>
  <si>
    <t>熊野那智大社
熊野本宮大社</t>
    <rPh sb="7" eb="9">
      <t>クマノ</t>
    </rPh>
    <rPh sb="9" eb="11">
      <t>ホングウ</t>
    </rPh>
    <rPh sb="11" eb="13">
      <t>タイシャ</t>
    </rPh>
    <phoneticPr fontId="1"/>
  </si>
  <si>
    <t>湯布院</t>
    <rPh sb="0" eb="3">
      <t>ユフイン</t>
    </rPh>
    <phoneticPr fontId="1"/>
  </si>
  <si>
    <t>大分市
別府</t>
    <rPh sb="0" eb="2">
      <t>オオイタ</t>
    </rPh>
    <rPh sb="2" eb="3">
      <t>シ</t>
    </rPh>
    <rPh sb="4" eb="6">
      <t>ベップ</t>
    </rPh>
    <phoneticPr fontId="1"/>
  </si>
  <si>
    <t>別府港</t>
    <rPh sb="0" eb="2">
      <t>ベップ</t>
    </rPh>
    <rPh sb="2" eb="3">
      <t>ミナト</t>
    </rPh>
    <phoneticPr fontId="1"/>
  </si>
  <si>
    <t>別府港
9:45</t>
    <phoneticPr fontId="1"/>
  </si>
  <si>
    <t>八幡浜
12:30</t>
    <rPh sb="0" eb="2">
      <t>ヤハタ</t>
    </rPh>
    <rPh sb="2" eb="3">
      <t>ハマ</t>
    </rPh>
    <phoneticPr fontId="1"/>
  </si>
  <si>
    <t xml:space="preserve"> 岡本屋 「地獄蒸しプリン」
「激辛地獄の一滴」
「椎茸こんぶ角煮」
ガンジー牧場 「ちょっと厚切ハム」</t>
    <phoneticPr fontId="1"/>
  </si>
  <si>
    <t>鯛瓦（鴨川）
 「さばてり焼きスモーク」
「房州ひじき」</t>
    <rPh sb="3" eb="5">
      <t>カモガワ</t>
    </rPh>
    <phoneticPr fontId="1"/>
  </si>
  <si>
    <t>湯布院の観光地から少し離れているため、とても静かな環境で、のんびり過ごせました。宿泊客も少ないため、プライベートな空間を満喫することが出来ました。部屋食ではありませんが、一品一品が、優しい味付けで、子供にも安心して与えられます。</t>
    <phoneticPr fontId="1"/>
  </si>
  <si>
    <t>宴会場を備え旬の地産の活魚料理を提供する海辺の民宿。「紀州地魚料理 民宿 松林」の魚は、地元「紀伊水道」でとれた天然物のクエ、ハモ、伊勢エビなど、さまざまな魚介類を存分にお楽しみいただいております。</t>
    <phoneticPr fontId="1"/>
  </si>
  <si>
    <t>淡路島</t>
    <rPh sb="0" eb="2">
      <t>アワジ</t>
    </rPh>
    <rPh sb="2" eb="3">
      <t>シマ</t>
    </rPh>
    <phoneticPr fontId="1"/>
  </si>
  <si>
    <t>リフレッツ淡路
（富士通直営保養所）</t>
    <rPh sb="9" eb="12">
      <t>フジツウ</t>
    </rPh>
    <rPh sb="12" eb="14">
      <t>チョクエイ</t>
    </rPh>
    <rPh sb="14" eb="16">
      <t>ホヨウ</t>
    </rPh>
    <rPh sb="16" eb="17">
      <t>ジョ</t>
    </rPh>
    <phoneticPr fontId="1"/>
  </si>
  <si>
    <t>リフレッツの食事は、施設によって当たり外れがあるのだが、おそらく淡路は、現存するリフレッツではトップクラス。施設そのものがきれいで、しかも掃除が行き届いており、気持ちがいい。</t>
    <phoneticPr fontId="1"/>
  </si>
  <si>
    <t>「ハリスさんの牛乳あんパン」
伊豆漁協直売所 「きんめ缶」
「金目鯛炊き込みごはんの素」
焙煎らーめん 玄 「キンメラー」</t>
    <phoneticPr fontId="1"/>
  </si>
  <si>
    <t>御殿場</t>
    <rPh sb="0" eb="3">
      <t>ゴテンバ</t>
    </rPh>
    <phoneticPr fontId="1"/>
  </si>
  <si>
    <t>xiv山中湖</t>
    <rPh sb="3" eb="6">
      <t>ヤマナカコ</t>
    </rPh>
    <phoneticPr fontId="1"/>
  </si>
  <si>
    <t>月</t>
  </si>
  <si>
    <t>月</t>
    <rPh sb="0" eb="1">
      <t>ツキ</t>
    </rPh>
    <phoneticPr fontId="1"/>
  </si>
  <si>
    <t>火</t>
  </si>
  <si>
    <t>水</t>
  </si>
  <si>
    <t>木</t>
  </si>
  <si>
    <t>金</t>
  </si>
  <si>
    <t>土</t>
  </si>
  <si>
    <t>日</t>
  </si>
  <si>
    <t>水</t>
    <phoneticPr fontId="1"/>
  </si>
  <si>
    <t>土</t>
    <phoneticPr fontId="1"/>
  </si>
  <si>
    <t>木</t>
    <phoneticPr fontId="1"/>
  </si>
  <si>
    <t>火</t>
    <phoneticPr fontId="1"/>
  </si>
  <si>
    <t>「桔梗信玄餅」
丸一高村本店 「山中湖ハム」</t>
    <phoneticPr fontId="1"/>
  </si>
  <si>
    <t>土浦</t>
    <rPh sb="0" eb="2">
      <t>ツチウラ</t>
    </rPh>
    <phoneticPr fontId="1"/>
  </si>
  <si>
    <t xml:space="preserve"> 志ち乃 「どら焼き」
「霞ヶ浦帆引きれんこん物語」</t>
    <phoneticPr fontId="1"/>
  </si>
  <si>
    <t>かもめの玉子
「釜石ラグビーパイ」
中村家 「三陸海宝漬」</t>
    <rPh sb="4" eb="6">
      <t>タマゴ</t>
    </rPh>
    <phoneticPr fontId="1"/>
  </si>
  <si>
    <t>「はまぐりもなかくっきー」
 かねせん 「笹かまぼこ やわらか」
「ふかひれ濃縮スープ」
「気仙沼完熟牡蠣のオイスターソース」</t>
    <phoneticPr fontId="1"/>
  </si>
  <si>
    <t>三沢</t>
    <rPh sb="0" eb="2">
      <t>ミサワ</t>
    </rPh>
    <phoneticPr fontId="1"/>
  </si>
  <si>
    <t>恐山</t>
    <rPh sb="0" eb="2">
      <t>オソレザン</t>
    </rPh>
    <phoneticPr fontId="1"/>
  </si>
  <si>
    <t>大間</t>
    <rPh sb="0" eb="2">
      <t>オオマ</t>
    </rPh>
    <phoneticPr fontId="1"/>
  </si>
  <si>
    <t>北山崎</t>
    <phoneticPr fontId="1"/>
  </si>
  <si>
    <t>大間
7:00</t>
    <rPh sb="0" eb="2">
      <t>オオマ</t>
    </rPh>
    <phoneticPr fontId="1"/>
  </si>
  <si>
    <t>函館
8:30</t>
    <rPh sb="0" eb="2">
      <t>ハコダテ</t>
    </rPh>
    <phoneticPr fontId="1"/>
  </si>
  <si>
    <t>朝の八甲田（八戸）
南部煎餅､「八戸名物せんべい汁」
「鯖の冷燻(れいくん)」
味の加久の屋 「味わい鯖」</t>
    <phoneticPr fontId="1"/>
  </si>
  <si>
    <t>夕</t>
    <rPh sb="0" eb="1">
      <t>ユウ</t>
    </rPh>
    <phoneticPr fontId="1"/>
  </si>
  <si>
    <t>新鮮な海の幸がいっぱいの海峡荘の夕飯！とれたての食材を心をこめて料理してお出し致します。当民宿は、生マグロ だけを取り扱っています。からつきの生ウニは一泊二食の料金の中で、できるだけお出ししたいと思っています。</t>
    <phoneticPr fontId="1"/>
  </si>
  <si>
    <t>マグロ・ウニ・イカなど加工品
昆布・海藻製品</t>
    <phoneticPr fontId="1"/>
  </si>
  <si>
    <t>山本果樹園 「アップルパイ」
イリマス食品 「甘えびくん」
「生たき しらす佃煮」
【あまとう】マロンコロン</t>
    <phoneticPr fontId="1"/>
  </si>
  <si>
    <t>札幌</t>
    <rPh sb="0" eb="2">
      <t>サッポロ</t>
    </rPh>
    <phoneticPr fontId="1"/>
  </si>
  <si>
    <t>「札幌タイムズスクエア」
佐藤水産　「いくら醤油漬」
かま栄 「かに甲ら」
ソラチ 「札幌スープカレーの素」</t>
    <phoneticPr fontId="1"/>
  </si>
  <si>
    <t>モダンな客室を備えた気軽なホテル。レストラン、宿泊客用ランドリー、会議室あり。駐車場は1200円</t>
    <rPh sb="39" eb="41">
      <t>チュウシャ</t>
    </rPh>
    <rPh sb="41" eb="42">
      <t>ジョウ</t>
    </rPh>
    <rPh sb="47" eb="48">
      <t>エン</t>
    </rPh>
    <phoneticPr fontId="1"/>
  </si>
  <si>
    <t>厚岸町</t>
    <rPh sb="0" eb="3">
      <t>アッケシチョウ</t>
    </rPh>
    <phoneticPr fontId="1"/>
  </si>
  <si>
    <t>日</t>
    <phoneticPr fontId="1"/>
  </si>
  <si>
    <t>苫小牧東港
19:30</t>
    <rPh sb="0" eb="3">
      <t>トマコマイ</t>
    </rPh>
    <rPh sb="3" eb="4">
      <t>ヒガシ</t>
    </rPh>
    <rPh sb="4" eb="5">
      <t>ミナト</t>
    </rPh>
    <phoneticPr fontId="1"/>
  </si>
  <si>
    <t>苫小牧東港</t>
    <rPh sb="0" eb="3">
      <t>トマコマイ</t>
    </rPh>
    <rPh sb="3" eb="4">
      <t>ヒガシ</t>
    </rPh>
    <rPh sb="4" eb="5">
      <t>コウ</t>
    </rPh>
    <phoneticPr fontId="1"/>
  </si>
  <si>
    <t>秋田港</t>
    <rPh sb="0" eb="2">
      <t>アキタ</t>
    </rPh>
    <rPh sb="2" eb="3">
      <t>コウ</t>
    </rPh>
    <phoneticPr fontId="1"/>
  </si>
  <si>
    <t>田沢湖</t>
    <rPh sb="0" eb="3">
      <t>タザワコ</t>
    </rPh>
    <phoneticPr fontId="1"/>
  </si>
  <si>
    <t>男鹿
角館</t>
    <rPh sb="0" eb="2">
      <t>オガ</t>
    </rPh>
    <rPh sb="3" eb="5">
      <t>カクノダテ</t>
    </rPh>
    <phoneticPr fontId="1"/>
  </si>
  <si>
    <t>「なまはげのおくりもの」
佐藤養助 「稲庭うどん」
「秋田しょっつるハタハタ100%」
「いぶりがっこのタルタルソース”燻”」
「きりたんぽ鍋セット」「いぶりがっこ」</t>
    <phoneticPr fontId="1"/>
  </si>
  <si>
    <t>横手
湯沢
出羽三山神社</t>
    <rPh sb="0" eb="2">
      <t>ヨコテ</t>
    </rPh>
    <rPh sb="3" eb="5">
      <t>ユザワ</t>
    </rPh>
    <phoneticPr fontId="1"/>
  </si>
  <si>
    <t>米沢</t>
    <rPh sb="0" eb="2">
      <t>ヨネザワ</t>
    </rPh>
    <phoneticPr fontId="1"/>
  </si>
  <si>
    <t>天童
山形</t>
    <rPh sb="0" eb="2">
      <t>テンドウ</t>
    </rPh>
    <rPh sb="3" eb="5">
      <t>ヤマガタ</t>
    </rPh>
    <phoneticPr fontId="1"/>
  </si>
  <si>
    <t>将棋もろこし
「すき焼き風米沢牛肉まん」
後藤商店 「おみ漬」
「玉こんにゃく」</t>
    <phoneticPr fontId="1"/>
  </si>
  <si>
    <t>猪苗代湖
会津若松</t>
    <rPh sb="0" eb="3">
      <t>イナワシロ</t>
    </rPh>
    <rPh sb="3" eb="4">
      <t>コ</t>
    </rPh>
    <rPh sb="5" eb="7">
      <t>アイズ</t>
    </rPh>
    <rPh sb="7" eb="9">
      <t>ワカマツ</t>
    </rPh>
    <phoneticPr fontId="1"/>
  </si>
  <si>
    <t>「越中富山 幸のこわけ」
「ほたるいか沖漬け」
「片口いわし・はたはたオイル漬け」
「鮨蒲(すしかま)」</t>
    <phoneticPr fontId="1"/>
  </si>
  <si>
    <t>梅かま 「細工かまぼこ」
「能登の海藻佃煮シリーズ」</t>
    <phoneticPr fontId="1"/>
  </si>
  <si>
    <t>珠洲市</t>
    <phoneticPr fontId="1"/>
  </si>
  <si>
    <t>萩
秋吉台</t>
    <rPh sb="0" eb="1">
      <t>ハギ</t>
    </rPh>
    <rPh sb="2" eb="5">
      <t>アキヨシダイ</t>
    </rPh>
    <phoneticPr fontId="1"/>
  </si>
  <si>
    <t>北九州
福岡</t>
    <rPh sb="0" eb="1">
      <t>キタ</t>
    </rPh>
    <rPh sb="1" eb="3">
      <t>キュウシュウ</t>
    </rPh>
    <rPh sb="4" eb="6">
      <t>フクオカ</t>
    </rPh>
    <phoneticPr fontId="1"/>
  </si>
  <si>
    <t>佐賀</t>
    <rPh sb="0" eb="2">
      <t>サガ</t>
    </rPh>
    <phoneticPr fontId="1"/>
  </si>
  <si>
    <t>阿蘇</t>
    <rPh sb="0" eb="2">
      <t>アソ</t>
    </rPh>
    <phoneticPr fontId="1"/>
  </si>
  <si>
    <t>「博多通りもん」
福太郎 「THE MENTAI」
「めんたいマヨネーズ」
 ふくや 「味の明太子」</t>
    <phoneticPr fontId="1"/>
  </si>
  <si>
    <t>指宿</t>
    <rPh sb="0" eb="2">
      <t>イブスキ</t>
    </rPh>
    <phoneticPr fontId="1"/>
  </si>
  <si>
    <t>金</t>
    <phoneticPr fontId="1"/>
  </si>
  <si>
    <t>桜島</t>
    <rPh sb="0" eb="2">
      <t>サクラジマ</t>
    </rPh>
    <phoneticPr fontId="1"/>
  </si>
  <si>
    <t>椿ちゃんぽん</t>
    <phoneticPr fontId="1"/>
  </si>
  <si>
    <r>
      <rPr>
        <sz val="11"/>
        <color rgb="FFFF0000"/>
        <rFont val="Meiryo UI"/>
        <family val="3"/>
        <charset val="128"/>
      </rPr>
      <t>宮崎発祥チキン南蛮【おぐらさん】</t>
    </r>
    <r>
      <rPr>
        <sz val="11"/>
        <rFont val="Meiryo UI"/>
        <family val="3"/>
        <charset val="128"/>
      </rPr>
      <t xml:space="preserve">
</t>
    </r>
    <r>
      <rPr>
        <sz val="11"/>
        <color rgb="FFFF0000"/>
        <rFont val="Meiryo UI"/>
        <family val="3"/>
        <charset val="128"/>
      </rPr>
      <t xml:space="preserve">グラバー亭でチキン南蛮
延岡発祥チキン南蛮【直ちゃん】
</t>
    </r>
    <r>
      <rPr>
        <sz val="11"/>
        <rFont val="Meiryo UI"/>
        <family val="3"/>
        <charset val="128"/>
      </rPr>
      <t>はまぐり料理</t>
    </r>
    <rPh sb="0" eb="2">
      <t>ミヤザキ</t>
    </rPh>
    <phoneticPr fontId="1"/>
  </si>
  <si>
    <r>
      <t xml:space="preserve">りゅうきゅう
やせうま
</t>
    </r>
    <r>
      <rPr>
        <sz val="11"/>
        <color rgb="FFFF0000"/>
        <rFont val="Meiryo UI"/>
        <family val="3"/>
        <charset val="128"/>
      </rPr>
      <t xml:space="preserve">とり天発祥の東洋軒
</t>
    </r>
    <r>
      <rPr>
        <sz val="11"/>
        <color theme="1"/>
        <rFont val="Meiryo UI"/>
        <family val="3"/>
        <charset val="128"/>
      </rPr>
      <t>地獄蒸し</t>
    </r>
    <phoneticPr fontId="1"/>
  </si>
  <si>
    <t>日程</t>
    <rPh sb="0" eb="2">
      <t>ニッテイ</t>
    </rPh>
    <phoneticPr fontId="1"/>
  </si>
  <si>
    <t>須崎名物の鍋焼きラーメン
（まゆみの店）</t>
    <rPh sb="0" eb="2">
      <t>スザキ</t>
    </rPh>
    <rPh sb="2" eb="4">
      <t>メイブツ</t>
    </rPh>
    <phoneticPr fontId="1"/>
  </si>
  <si>
    <r>
      <rPr>
        <sz val="11"/>
        <color rgb="FFFF0000"/>
        <rFont val="Meiryo UI"/>
        <family val="3"/>
        <charset val="128"/>
      </rPr>
      <t>さぬきうどん
丸亀名物の一鶴本店の骨付鳥</t>
    </r>
    <r>
      <rPr>
        <sz val="11"/>
        <color theme="1"/>
        <rFont val="Meiryo UI"/>
        <family val="3"/>
        <charset val="128"/>
      </rPr>
      <t xml:space="preserve">
あん餅雑煮
源平焼き</t>
    </r>
    <rPh sb="7" eb="9">
      <t>マルガメ</t>
    </rPh>
    <rPh sb="9" eb="11">
      <t>メイブツ</t>
    </rPh>
    <rPh sb="14" eb="16">
      <t>ホンテン</t>
    </rPh>
    <phoneticPr fontId="1"/>
  </si>
  <si>
    <t>広島</t>
    <rPh sb="0" eb="2">
      <t>ヒロシマ</t>
    </rPh>
    <phoneticPr fontId="1"/>
  </si>
  <si>
    <t>呉
宮島</t>
    <rPh sb="0" eb="1">
      <t>クレ</t>
    </rPh>
    <rPh sb="2" eb="4">
      <t>ミヤジマ</t>
    </rPh>
    <phoneticPr fontId="1"/>
  </si>
  <si>
    <t>宮島では「あなごめし」が有名
広島つけ麺
広島風お好み焼き</t>
    <phoneticPr fontId="1"/>
  </si>
  <si>
    <t>「もみじ饅頭」
「牡蠣まるごとせんべい」
「花瑠＆花星(オイル＆オイスター)」</t>
    <phoneticPr fontId="1"/>
  </si>
  <si>
    <t>神戸</t>
    <rPh sb="0" eb="2">
      <t>コウベ</t>
    </rPh>
    <phoneticPr fontId="1"/>
  </si>
  <si>
    <t>大阪</t>
    <rPh sb="0" eb="2">
      <t>オオサカ</t>
    </rPh>
    <phoneticPr fontId="1"/>
  </si>
  <si>
    <r>
      <t xml:space="preserve">ぼっかけ焼きそば！長田本庄軒
串カツ、たこ昌 「しょう油味たこ焼」
</t>
    </r>
    <r>
      <rPr>
        <sz val="11"/>
        <rFont val="Meiryo UI"/>
        <family val="3"/>
        <charset val="128"/>
      </rPr>
      <t>てっちり</t>
    </r>
    <phoneticPr fontId="1"/>
  </si>
  <si>
    <t>「山椒入り松茸昆布「松福」」
 「神戸牛 牛肉ちりめん」
玉製屋(ぎょくせいや) 「おはぎ」
神宗 「とろとろ昆布」</t>
    <phoneticPr fontId="1"/>
  </si>
  <si>
    <t>早和果樹園 「てまりみかん」
丸新本家 「カレー醤油」</t>
    <phoneticPr fontId="1"/>
  </si>
  <si>
    <t>泉佐野</t>
    <rPh sb="0" eb="3">
      <t>イズミサノ</t>
    </rPh>
    <phoneticPr fontId="1"/>
  </si>
  <si>
    <t>和歌山ラーメンは月乃家 六十谷店</t>
    <phoneticPr fontId="1"/>
  </si>
  <si>
    <r>
      <rPr>
        <sz val="11"/>
        <color rgb="FFFF0000"/>
        <rFont val="Meiryo UI"/>
        <family val="3"/>
        <charset val="128"/>
      </rPr>
      <t>紀州田辺のあがら丼</t>
    </r>
    <r>
      <rPr>
        <sz val="11"/>
        <color theme="1"/>
        <rFont val="Meiryo UI"/>
        <family val="3"/>
        <charset val="128"/>
      </rPr>
      <t xml:space="preserve">
近大マグロ丼定食
かつおを丼とお茶漬け:萬口</t>
    </r>
    <phoneticPr fontId="1"/>
  </si>
  <si>
    <r>
      <t xml:space="preserve">めはり寿司
</t>
    </r>
    <r>
      <rPr>
        <sz val="11"/>
        <color rgb="FFFF0000"/>
        <rFont val="Meiryo UI"/>
        <family val="3"/>
        <charset val="128"/>
      </rPr>
      <t>鮪中とろカツ丼（bodai（母大））</t>
    </r>
    <r>
      <rPr>
        <sz val="11"/>
        <color theme="1"/>
        <rFont val="Meiryo UI"/>
        <family val="3"/>
        <charset val="128"/>
      </rPr>
      <t xml:space="preserve">
さんま姿寿司、アジの姿寿司
石畳弁当</t>
    </r>
    <phoneticPr fontId="1"/>
  </si>
  <si>
    <r>
      <rPr>
        <sz val="11"/>
        <color rgb="FFFF0000"/>
        <rFont val="Meiryo UI"/>
        <family val="3"/>
        <charset val="128"/>
      </rPr>
      <t>てこね寿司</t>
    </r>
    <r>
      <rPr>
        <sz val="11"/>
        <color theme="1"/>
        <rFont val="Meiryo UI"/>
        <family val="3"/>
        <charset val="128"/>
      </rPr>
      <t xml:space="preserve">
とばーがー</t>
    </r>
    <phoneticPr fontId="1"/>
  </si>
  <si>
    <t>名古屋</t>
    <rPh sb="0" eb="3">
      <t>ナゴヤ</t>
    </rPh>
    <phoneticPr fontId="1"/>
  </si>
  <si>
    <t>ひるがの</t>
    <phoneticPr fontId="1"/>
  </si>
  <si>
    <r>
      <rPr>
        <sz val="11"/>
        <color rgb="FFFF0000"/>
        <rFont val="Meiryo UI"/>
        <family val="3"/>
        <charset val="128"/>
      </rPr>
      <t>味噌カツなら地元民で満席とんとん亭</t>
    </r>
    <r>
      <rPr>
        <sz val="11"/>
        <color theme="1"/>
        <rFont val="Meiryo UI"/>
        <family val="3"/>
        <charset val="128"/>
      </rPr>
      <t xml:space="preserve">
(犬山市）</t>
    </r>
    <rPh sb="19" eb="21">
      <t>イヌヤマ</t>
    </rPh>
    <rPh sb="21" eb="22">
      <t>シ</t>
    </rPh>
    <phoneticPr fontId="1"/>
  </si>
  <si>
    <t>清州
犬山</t>
    <rPh sb="0" eb="2">
      <t>キヨス</t>
    </rPh>
    <rPh sb="3" eb="5">
      <t>イヌヤマ</t>
    </rPh>
    <phoneticPr fontId="1"/>
  </si>
  <si>
    <r>
      <t xml:space="preserve">カレー伊勢うどん
御饌丼（みけどん）
</t>
    </r>
    <r>
      <rPr>
        <sz val="11"/>
        <color rgb="FFFF0000"/>
        <rFont val="Meiryo UI"/>
        <family val="3"/>
        <charset val="128"/>
      </rPr>
      <t>「ふくすけの伊勢うどん」</t>
    </r>
    <r>
      <rPr>
        <sz val="11"/>
        <color theme="1"/>
        <rFont val="Meiryo UI"/>
        <family val="3"/>
        <charset val="128"/>
      </rPr>
      <t xml:space="preserve">
</t>
    </r>
    <r>
      <rPr>
        <sz val="11"/>
        <color rgb="FFFF0000"/>
        <rFont val="Meiryo UI"/>
        <family val="3"/>
        <charset val="128"/>
      </rPr>
      <t>味噌おでん、味噌煮込みうどん</t>
    </r>
    <phoneticPr fontId="1"/>
  </si>
  <si>
    <t>「だんご型五平餅」、「わらび餅」
「藤澤げんこつ」</t>
    <phoneticPr fontId="1"/>
  </si>
  <si>
    <t>諏訪湖</t>
    <rPh sb="0" eb="2">
      <t>スワ</t>
    </rPh>
    <rPh sb="2" eb="3">
      <t>コ</t>
    </rPh>
    <phoneticPr fontId="1"/>
  </si>
  <si>
    <t>草津温泉、湯もみを見学（熱乃湯）、光泉寺、浅間酒造観光センター
白糸の滝、軽井沢銀座商店街</t>
    <rPh sb="32" eb="34">
      <t>シライト</t>
    </rPh>
    <rPh sb="35" eb="36">
      <t>タキ</t>
    </rPh>
    <phoneticPr fontId="1"/>
  </si>
  <si>
    <t>軽井沢</t>
    <rPh sb="0" eb="3">
      <t>カルイザワ</t>
    </rPh>
    <phoneticPr fontId="1"/>
  </si>
  <si>
    <t>草津</t>
    <rPh sb="0" eb="2">
      <t>クサツ</t>
    </rPh>
    <phoneticPr fontId="1"/>
  </si>
  <si>
    <r>
      <t xml:space="preserve">温泉まんじゅう、「頼朝」の温泉たまご
山マタギと海番屋
</t>
    </r>
    <r>
      <rPr>
        <sz val="11"/>
        <rFont val="Meiryo UI"/>
        <family val="3"/>
        <charset val="128"/>
      </rPr>
      <t>「湯けむりサイダー」</t>
    </r>
    <phoneticPr fontId="1"/>
  </si>
  <si>
    <t>「草津温泉オリジナルフェイスパック」
「富岡シルク石鹸」「湯の花」
ツルヤ 「りんごバター」</t>
    <phoneticPr fontId="1"/>
  </si>
  <si>
    <t>甲府
富士吉田</t>
    <rPh sb="0" eb="2">
      <t>コウフ</t>
    </rPh>
    <rPh sb="3" eb="5">
      <t>フジ</t>
    </rPh>
    <rPh sb="5" eb="7">
      <t>ヨシダ</t>
    </rPh>
    <phoneticPr fontId="1"/>
  </si>
  <si>
    <t>甲府鳥もつ煮、ほうとう
（手打ちそば奥藤本店）</t>
    <phoneticPr fontId="1"/>
  </si>
  <si>
    <r>
      <t xml:space="preserve">駿河丼
</t>
    </r>
    <r>
      <rPr>
        <sz val="11"/>
        <color rgb="FFFF0000"/>
        <rFont val="Meiryo UI"/>
        <family val="3"/>
        <charset val="128"/>
      </rPr>
      <t>海賊焼：老舗の食堂「喜久屋」さん</t>
    </r>
    <phoneticPr fontId="1"/>
  </si>
  <si>
    <r>
      <t xml:space="preserve">サザエのかき揚げ丼
いけんだ煮味噌
きんめ料理
</t>
    </r>
    <r>
      <rPr>
        <sz val="11"/>
        <color rgb="FFFF0000"/>
        <rFont val="Meiryo UI"/>
        <family val="3"/>
        <charset val="128"/>
      </rPr>
      <t>下田バーガー</t>
    </r>
    <phoneticPr fontId="1"/>
  </si>
  <si>
    <t>高速・お昼
入館・雑費</t>
    <rPh sb="0" eb="2">
      <t>コウソク</t>
    </rPh>
    <rPh sb="4" eb="5">
      <t>ヒル</t>
    </rPh>
    <rPh sb="6" eb="8">
      <t>ニュウカン</t>
    </rPh>
    <rPh sb="9" eb="11">
      <t>ザッピ</t>
    </rPh>
    <phoneticPr fontId="1"/>
  </si>
  <si>
    <t>「なんじゃこら大福」
「黒豚肉巻きおにぎり」
スモーク・エース 「鶏炭火焼」
「日向夏ドレッシング」
「鶏のささみくんせい」 「マキシム」</t>
    <phoneticPr fontId="1"/>
  </si>
  <si>
    <t>ｶﾞｿﾘﾝ
ﾌｪﾘｰ等</t>
    <rPh sb="10" eb="11">
      <t>トウ</t>
    </rPh>
    <phoneticPr fontId="1"/>
  </si>
  <si>
    <t>大阪アメニティパーク・天満研修センターも徒歩数分圏内！梅田駅、グランフロント大阪、京セラドーム、大阪城、通天閣、新世界、ハルカス、ユニバーサルスタジオジャパンへも電車で一本で行けます！駐車代 … 1泊￥1,650(15:00～翌11:00)</t>
    <phoneticPr fontId="1"/>
  </si>
  <si>
    <r>
      <t xml:space="preserve">勝浦担々麺
鴨川なめろう
おらが丼（鴨川）
</t>
    </r>
    <r>
      <rPr>
        <sz val="11"/>
        <color rgb="FFFF0000"/>
        <rFont val="Meiryo UI"/>
        <family val="3"/>
        <charset val="128"/>
      </rPr>
      <t>おさかな倶楽部でなめろう</t>
    </r>
    <rPh sb="0" eb="2">
      <t>カツウラ</t>
    </rPh>
    <rPh sb="2" eb="5">
      <t>タンタンメン</t>
    </rPh>
    <rPh sb="18" eb="20">
      <t>カモガワ</t>
    </rPh>
    <phoneticPr fontId="1"/>
  </si>
  <si>
    <r>
      <rPr>
        <sz val="11"/>
        <color rgb="FFFF0000"/>
        <rFont val="Meiryo UI"/>
        <family val="3"/>
        <charset val="128"/>
      </rPr>
      <t>「高橋肉店」の龍ヶ崎コロッケ</t>
    </r>
    <r>
      <rPr>
        <sz val="11"/>
        <color theme="1"/>
        <rFont val="Meiryo UI"/>
        <family val="3"/>
        <charset val="128"/>
      </rPr>
      <t xml:space="preserve">
土浦レンコンカレー
はまぐり味噌、メロンカレー（鉾田）</t>
    </r>
    <rPh sb="39" eb="41">
      <t>ホコタ</t>
    </rPh>
    <phoneticPr fontId="1"/>
  </si>
  <si>
    <r>
      <t xml:space="preserve">鉄板ナポリタン（相馬）
塩竈汁・マイ海鮮丼
</t>
    </r>
    <r>
      <rPr>
        <sz val="11"/>
        <color rgb="FFFF0000"/>
        <rFont val="Meiryo UI"/>
        <family val="3"/>
        <charset val="128"/>
      </rPr>
      <t>海鮮丼、あなご丼、牡蠣フライ
（塩竈：魚長亭、松島：たからや食堂）</t>
    </r>
    <rPh sb="8" eb="10">
      <t>ソウマ</t>
    </rPh>
    <rPh sb="22" eb="24">
      <t>カイセン</t>
    </rPh>
    <rPh sb="24" eb="25">
      <t>ドン</t>
    </rPh>
    <rPh sb="29" eb="30">
      <t>ドン</t>
    </rPh>
    <rPh sb="31" eb="33">
      <t>カキ</t>
    </rPh>
    <rPh sb="38" eb="40">
      <t>シオガマ</t>
    </rPh>
    <rPh sb="45" eb="47">
      <t>マツシマ</t>
    </rPh>
    <phoneticPr fontId="1"/>
  </si>
  <si>
    <r>
      <t xml:space="preserve">郷土料理おくずがけ
</t>
    </r>
    <r>
      <rPr>
        <sz val="11"/>
        <color rgb="FFFF0000"/>
        <rFont val="Meiryo UI"/>
        <family val="3"/>
        <charset val="128"/>
      </rPr>
      <t>気仙沼ホルモン（お福）</t>
    </r>
    <rPh sb="0" eb="2">
      <t>キョウド</t>
    </rPh>
    <rPh sb="2" eb="4">
      <t>リョウリ</t>
    </rPh>
    <phoneticPr fontId="1"/>
  </si>
  <si>
    <r>
      <t xml:space="preserve">ドンコ汁、
</t>
    </r>
    <r>
      <rPr>
        <sz val="11"/>
        <color rgb="FFFF0000"/>
        <rFont val="Meiryo UI"/>
        <family val="3"/>
        <charset val="128"/>
      </rPr>
      <t>さんまラーメン（大船渡）黒船</t>
    </r>
    <r>
      <rPr>
        <sz val="11"/>
        <color theme="1"/>
        <rFont val="Meiryo UI"/>
        <family val="3"/>
        <charset val="128"/>
      </rPr>
      <t xml:space="preserve">
</t>
    </r>
    <r>
      <rPr>
        <sz val="11"/>
        <rFont val="Meiryo UI"/>
        <family val="3"/>
        <charset val="128"/>
      </rPr>
      <t>恋し浜ホタテバーガー（大船渡）</t>
    </r>
    <r>
      <rPr>
        <sz val="11"/>
        <color rgb="FFFF0000"/>
        <rFont val="Meiryo UI"/>
        <family val="3"/>
        <charset val="128"/>
      </rPr>
      <t xml:space="preserve">
</t>
    </r>
    <r>
      <rPr>
        <sz val="11"/>
        <color theme="1"/>
        <rFont val="Meiryo UI"/>
        <family val="3"/>
        <charset val="128"/>
      </rPr>
      <t>釜石ラーメン</t>
    </r>
    <rPh sb="14" eb="17">
      <t>オオフナト</t>
    </rPh>
    <rPh sb="32" eb="35">
      <t>オオフナト</t>
    </rPh>
    <rPh sb="37" eb="39">
      <t>カマイシ</t>
    </rPh>
    <phoneticPr fontId="1"/>
  </si>
  <si>
    <r>
      <rPr>
        <sz val="11"/>
        <color rgb="FFFF0000"/>
        <rFont val="Meiryo UI"/>
        <family val="3"/>
        <charset val="128"/>
      </rPr>
      <t>「まめぶの家　久慈駅前店」</t>
    </r>
    <r>
      <rPr>
        <sz val="11"/>
        <color theme="1"/>
        <rFont val="Meiryo UI"/>
        <family val="3"/>
        <charset val="128"/>
      </rPr>
      <t xml:space="preserve">
豆腐田楽（久慈）</t>
    </r>
    <rPh sb="14" eb="16">
      <t>トウフ</t>
    </rPh>
    <rPh sb="16" eb="18">
      <t>デンガク</t>
    </rPh>
    <rPh sb="19" eb="21">
      <t>クジ</t>
    </rPh>
    <phoneticPr fontId="1"/>
  </si>
  <si>
    <r>
      <rPr>
        <sz val="11"/>
        <color rgb="FFFF0000"/>
        <rFont val="Meiryo UI"/>
        <family val="3"/>
        <charset val="128"/>
      </rPr>
      <t>函館朝市で選べる三食丼</t>
    </r>
    <r>
      <rPr>
        <sz val="11"/>
        <color theme="1"/>
        <rFont val="Meiryo UI"/>
        <family val="3"/>
        <charset val="128"/>
      </rPr>
      <t xml:space="preserve">
いかめし、函館ラーメン
ラッキーピエロ
かにめし（長万部）</t>
    </r>
    <rPh sb="17" eb="19">
      <t>ハコダテ</t>
    </rPh>
    <rPh sb="37" eb="40">
      <t>オシャマンベ</t>
    </rPh>
    <phoneticPr fontId="1"/>
  </si>
  <si>
    <r>
      <t xml:space="preserve">マグロバーガー
</t>
    </r>
    <r>
      <rPr>
        <sz val="11"/>
        <color rgb="FFFF0000"/>
        <rFont val="Meiryo UI"/>
        <family val="3"/>
        <charset val="128"/>
      </rPr>
      <t>魚喰いの大間んぞく</t>
    </r>
    <phoneticPr fontId="1"/>
  </si>
  <si>
    <r>
      <rPr>
        <sz val="11"/>
        <color rgb="FFFF0000"/>
        <rFont val="Meiryo UI"/>
        <family val="3"/>
        <charset val="128"/>
      </rPr>
      <t>積丹うに丼（みさき）</t>
    </r>
    <r>
      <rPr>
        <sz val="11"/>
        <color theme="1"/>
        <rFont val="Meiryo UI"/>
        <family val="3"/>
        <charset val="128"/>
      </rPr>
      <t xml:space="preserve">
余市ワイナリー
「シングルモルト余市」</t>
    </r>
    <rPh sb="0" eb="2">
      <t>シャコタン</t>
    </rPh>
    <phoneticPr fontId="1"/>
  </si>
  <si>
    <r>
      <rPr>
        <sz val="11"/>
        <color rgb="FFFF0000"/>
        <rFont val="Meiryo UI"/>
        <family val="3"/>
        <charset val="128"/>
      </rPr>
      <t>五香飯店。あんかけ焼きそば（小樽）
札幌ラーメン</t>
    </r>
    <r>
      <rPr>
        <sz val="11"/>
        <color theme="1"/>
        <rFont val="Meiryo UI"/>
        <family val="3"/>
        <charset val="128"/>
      </rPr>
      <t xml:space="preserve">
</t>
    </r>
    <r>
      <rPr>
        <sz val="11"/>
        <color rgb="FFFF0000"/>
        <rFont val="Meiryo UI"/>
        <family val="3"/>
        <charset val="128"/>
      </rPr>
      <t xml:space="preserve">スープカレー：ラマイRAMAI（大通）
</t>
    </r>
    <r>
      <rPr>
        <sz val="11"/>
        <color theme="1"/>
        <rFont val="Meiryo UI"/>
        <family val="3"/>
        <charset val="128"/>
      </rPr>
      <t>ジンギスカン</t>
    </r>
    <rPh sb="14" eb="16">
      <t>オタル</t>
    </rPh>
    <phoneticPr fontId="1"/>
  </si>
  <si>
    <r>
      <rPr>
        <sz val="11"/>
        <color rgb="FFFF0000"/>
        <rFont val="Meiryo UI"/>
        <family val="3"/>
        <charset val="128"/>
      </rPr>
      <t>石狩鍋（北の味　いしかり亭）</t>
    </r>
    <r>
      <rPr>
        <sz val="11"/>
        <color theme="1"/>
        <rFont val="Meiryo UI"/>
        <family val="3"/>
        <charset val="128"/>
      </rPr>
      <t xml:space="preserve">
</t>
    </r>
    <r>
      <rPr>
        <sz val="11"/>
        <color rgb="FFFF0000"/>
        <rFont val="Meiryo UI"/>
        <family val="3"/>
        <charset val="128"/>
      </rPr>
      <t>いしかりバーガー
（ベーカリーショップこむぎっこ）</t>
    </r>
    <r>
      <rPr>
        <sz val="11"/>
        <color theme="1"/>
        <rFont val="Meiryo UI"/>
        <family val="3"/>
        <charset val="128"/>
      </rPr>
      <t xml:space="preserve">
石狩鮭醤油らーめん</t>
    </r>
    <rPh sb="0" eb="2">
      <t>イシカリ</t>
    </rPh>
    <rPh sb="2" eb="3">
      <t>ナベ</t>
    </rPh>
    <phoneticPr fontId="1"/>
  </si>
  <si>
    <t>オホーツク紋別ホワイトカレー
（道の駅　オホーツク紋別）</t>
    <phoneticPr fontId="1"/>
  </si>
  <si>
    <r>
      <t xml:space="preserve">キンキの湯煮(網走）
</t>
    </r>
    <r>
      <rPr>
        <sz val="11"/>
        <color rgb="FFFF0000"/>
        <rFont val="Meiryo UI"/>
        <family val="3"/>
        <charset val="128"/>
      </rPr>
      <t>オホーツク網走ザンギ丼
（博物館網走監獄　監獄食堂）</t>
    </r>
    <rPh sb="7" eb="9">
      <t>アバシリ</t>
    </rPh>
    <phoneticPr fontId="1"/>
  </si>
  <si>
    <r>
      <t xml:space="preserve">ホッケのちゃんちゃん焼き
稚内ネオすり身ラーメン
漁師の店（海鮮丼）稚内
</t>
    </r>
    <r>
      <rPr>
        <sz val="11"/>
        <color rgb="FFFF0000"/>
        <rFont val="Meiryo UI"/>
        <family val="3"/>
        <charset val="128"/>
      </rPr>
      <t>道の駅でおやつ</t>
    </r>
    <rPh sb="37" eb="38">
      <t>ミチ</t>
    </rPh>
    <rPh sb="39" eb="40">
      <t>エキ</t>
    </rPh>
    <phoneticPr fontId="1"/>
  </si>
  <si>
    <r>
      <rPr>
        <sz val="11"/>
        <color rgb="FFFF0000"/>
        <rFont val="Meiryo UI"/>
        <family val="3"/>
        <charset val="128"/>
      </rPr>
      <t xml:space="preserve">うにめし丼、三種丼
（ウトロ漁協婦人部食堂）
</t>
    </r>
    <r>
      <rPr>
        <sz val="11"/>
        <color theme="1"/>
        <rFont val="Meiryo UI"/>
        <family val="3"/>
        <charset val="128"/>
      </rPr>
      <t>ホワイトカレー</t>
    </r>
    <rPh sb="6" eb="8">
      <t>サンシュ</t>
    </rPh>
    <rPh sb="8" eb="9">
      <t>ドンブリ</t>
    </rPh>
    <phoneticPr fontId="1"/>
  </si>
  <si>
    <r>
      <t xml:space="preserve">勝手丼
紅鮭の飯寿司
くしろザンギ
</t>
    </r>
    <r>
      <rPr>
        <sz val="11"/>
        <color rgb="FFFF0000"/>
        <rFont val="Meiryo UI"/>
        <family val="3"/>
        <charset val="128"/>
      </rPr>
      <t>釧路スパカツ：レストラン泉屋 本店</t>
    </r>
    <rPh sb="18" eb="20">
      <t>クシロ</t>
    </rPh>
    <phoneticPr fontId="1"/>
  </si>
  <si>
    <r>
      <t xml:space="preserve">鹿肉ラーメン
もみじ丼
</t>
    </r>
    <r>
      <rPr>
        <sz val="11"/>
        <color rgb="FFFF0000"/>
        <rFont val="Meiryo UI"/>
        <family val="3"/>
        <charset val="128"/>
      </rPr>
      <t>えりも岬名物ラーメン
（えりも岬観光センター）</t>
    </r>
    <phoneticPr fontId="1"/>
  </si>
  <si>
    <t>マルトマ食堂
「ホッキカレー、マルトマ丼」
元祖カレーラーメン：味の大王 総本店</t>
    <phoneticPr fontId="1"/>
  </si>
  <si>
    <r>
      <rPr>
        <sz val="11"/>
        <color rgb="FFFF0000"/>
        <rFont val="Meiryo UI"/>
        <family val="3"/>
        <charset val="128"/>
      </rPr>
      <t>みそタンポ.ババヘラ：秋田港</t>
    </r>
    <r>
      <rPr>
        <sz val="11"/>
        <color theme="1"/>
        <rFont val="Meiryo UI"/>
        <family val="3"/>
        <charset val="128"/>
      </rPr>
      <t xml:space="preserve">
</t>
    </r>
    <r>
      <rPr>
        <sz val="11"/>
        <color rgb="FFFF0000"/>
        <rFont val="Meiryo UI"/>
        <family val="3"/>
        <charset val="128"/>
      </rPr>
      <t>男鹿しょっつる焼きそば:食事処海鮮屋
稲庭うどん:角館の古泉洞</t>
    </r>
    <rPh sb="11" eb="13">
      <t>アキタ</t>
    </rPh>
    <rPh sb="13" eb="14">
      <t>コウ</t>
    </rPh>
    <rPh sb="34" eb="36">
      <t>イナニワ</t>
    </rPh>
    <rPh sb="40" eb="42">
      <t>カクノダテ</t>
    </rPh>
    <phoneticPr fontId="1"/>
  </si>
  <si>
    <r>
      <rPr>
        <sz val="11"/>
        <color rgb="FFFF0000"/>
        <rFont val="Meiryo UI"/>
        <family val="3"/>
        <charset val="128"/>
      </rPr>
      <t>横手焼きそば（食道楽）</t>
    </r>
    <r>
      <rPr>
        <sz val="11"/>
        <color theme="1"/>
        <rFont val="Meiryo UI"/>
        <family val="3"/>
        <charset val="128"/>
      </rPr>
      <t xml:space="preserve">
鶴岡節系ラーメン
庄内焼きそば
だだちゃ豆ソフト</t>
    </r>
    <rPh sb="0" eb="2">
      <t>ヨコテ</t>
    </rPh>
    <rPh sb="2" eb="3">
      <t>ヤ</t>
    </rPh>
    <rPh sb="7" eb="10">
      <t>クイドウラク</t>
    </rPh>
    <phoneticPr fontId="1"/>
  </si>
  <si>
    <r>
      <rPr>
        <sz val="11"/>
        <color rgb="FFFF0000"/>
        <rFont val="Meiryo UI"/>
        <family val="3"/>
        <charset val="128"/>
      </rPr>
      <t>どんどん焼いわい（天童）
【 元祖鳥中華 】 天童 水車生そば</t>
    </r>
    <r>
      <rPr>
        <sz val="11"/>
        <color theme="1"/>
        <rFont val="Meiryo UI"/>
        <family val="3"/>
        <charset val="128"/>
      </rPr>
      <t xml:space="preserve">
</t>
    </r>
    <r>
      <rPr>
        <sz val="11"/>
        <color rgb="FFFF0000"/>
        <rFont val="Meiryo UI"/>
        <family val="3"/>
        <charset val="128"/>
      </rPr>
      <t>米沢ラーメン：「そばの店 ひらま」</t>
    </r>
    <rPh sb="9" eb="11">
      <t>テンドウ</t>
    </rPh>
    <rPh sb="32" eb="34">
      <t>ヨネザワ</t>
    </rPh>
    <phoneticPr fontId="1"/>
  </si>
  <si>
    <r>
      <rPr>
        <sz val="11"/>
        <color rgb="FFFF0000"/>
        <rFont val="Meiryo UI"/>
        <family val="3"/>
        <charset val="128"/>
      </rPr>
      <t>ドライブイン湖柳で喜多方ラーメン
煮込みソースカツ丼（なかじま）会津
カレー焼きそば（御食事処 峠 ）会津</t>
    </r>
    <r>
      <rPr>
        <sz val="11"/>
        <color theme="1"/>
        <rFont val="Meiryo UI"/>
        <family val="3"/>
        <charset val="128"/>
      </rPr>
      <t xml:space="preserve">
たれカツ丼、ヘギ蕎麦</t>
    </r>
    <rPh sb="9" eb="12">
      <t>キタカタ</t>
    </rPh>
    <rPh sb="32" eb="34">
      <t>アイズ</t>
    </rPh>
    <rPh sb="38" eb="39">
      <t>ヤ</t>
    </rPh>
    <rPh sb="51" eb="53">
      <t>アイズ</t>
    </rPh>
    <rPh sb="58" eb="59">
      <t>ドン</t>
    </rPh>
    <rPh sb="62" eb="64">
      <t>ソバ</t>
    </rPh>
    <phoneticPr fontId="1"/>
  </si>
  <si>
    <t>寺泊
長岡
柏崎</t>
    <rPh sb="0" eb="2">
      <t>テラドマリ</t>
    </rPh>
    <rPh sb="3" eb="5">
      <t>ナガオカ</t>
    </rPh>
    <rPh sb="6" eb="8">
      <t>カシワザキ</t>
    </rPh>
    <phoneticPr fontId="1"/>
  </si>
  <si>
    <t>寺泊魚市場で食べ歩き
フレンドのイタリアン＋餃子
（CoCoLo長岡店）</t>
    <rPh sb="3" eb="5">
      <t>イチバ</t>
    </rPh>
    <rPh sb="6" eb="7">
      <t>タ</t>
    </rPh>
    <rPh sb="8" eb="9">
      <t>アル</t>
    </rPh>
    <rPh sb="22" eb="24">
      <t>ギョウザ</t>
    </rPh>
    <phoneticPr fontId="1"/>
  </si>
  <si>
    <r>
      <rPr>
        <sz val="11"/>
        <color rgb="FFFF0000"/>
        <rFont val="Meiryo UI"/>
        <family val="3"/>
        <charset val="128"/>
      </rPr>
      <t>するてん＋メギス料理：天ぷら　若杉</t>
    </r>
    <r>
      <rPr>
        <sz val="11"/>
        <color theme="1"/>
        <rFont val="Meiryo UI"/>
        <family val="3"/>
        <charset val="128"/>
      </rPr>
      <t xml:space="preserve">
義の塩ホワイト焼きそば、
糸魚川ブラック焼きそば
魚津のバイ飯</t>
    </r>
    <phoneticPr fontId="1"/>
  </si>
  <si>
    <r>
      <t xml:space="preserve">南房総
館山
</t>
    </r>
    <r>
      <rPr>
        <b/>
        <sz val="11"/>
        <color theme="4"/>
        <rFont val="Meiryo UI"/>
        <family val="3"/>
        <charset val="128"/>
      </rPr>
      <t>（高速）</t>
    </r>
    <rPh sb="0" eb="1">
      <t>ミナミ</t>
    </rPh>
    <rPh sb="1" eb="3">
      <t>ボウソウ</t>
    </rPh>
    <rPh sb="4" eb="6">
      <t>タテヤマ</t>
    </rPh>
    <phoneticPr fontId="1"/>
  </si>
  <si>
    <r>
      <t xml:space="preserve">さぬき
高松
丸亀
</t>
    </r>
    <r>
      <rPr>
        <b/>
        <sz val="11"/>
        <color theme="4"/>
        <rFont val="Meiryo UI"/>
        <family val="3"/>
        <charset val="128"/>
      </rPr>
      <t>（高速）</t>
    </r>
    <rPh sb="7" eb="9">
      <t>マルガメ</t>
    </rPh>
    <rPh sb="11" eb="13">
      <t>コウソク</t>
    </rPh>
    <phoneticPr fontId="1"/>
  </si>
  <si>
    <r>
      <t xml:space="preserve">しまなみ海道
</t>
    </r>
    <r>
      <rPr>
        <b/>
        <sz val="11"/>
        <color theme="4"/>
        <rFont val="Meiryo UI"/>
        <family val="3"/>
        <charset val="128"/>
      </rPr>
      <t>（高速）</t>
    </r>
    <rPh sb="4" eb="6">
      <t>カイドウ</t>
    </rPh>
    <phoneticPr fontId="1"/>
  </si>
  <si>
    <r>
      <rPr>
        <sz val="11"/>
        <rFont val="Meiryo UI"/>
        <family val="3"/>
        <charset val="128"/>
      </rPr>
      <t>小田原</t>
    </r>
    <r>
      <rPr>
        <b/>
        <sz val="11"/>
        <color theme="4"/>
        <rFont val="Meiryo UI"/>
        <family val="3"/>
        <charset val="128"/>
      </rPr>
      <t xml:space="preserve">
（高速）</t>
    </r>
    <rPh sb="0" eb="3">
      <t>オダワラ</t>
    </rPh>
    <rPh sb="5" eb="7">
      <t>コウソク</t>
    </rPh>
    <phoneticPr fontId="1"/>
  </si>
  <si>
    <t>高山</t>
    <rPh sb="0" eb="2">
      <t>タカヤマ</t>
    </rPh>
    <phoneticPr fontId="1"/>
  </si>
  <si>
    <t>白川郷
飛騨</t>
    <rPh sb="0" eb="3">
      <t>シラカワゴウ</t>
    </rPh>
    <rPh sb="4" eb="6">
      <t>ヒダ</t>
    </rPh>
    <phoneticPr fontId="1"/>
  </si>
  <si>
    <t>松本</t>
    <rPh sb="0" eb="2">
      <t>マツモト</t>
    </rPh>
    <phoneticPr fontId="1"/>
  </si>
  <si>
    <r>
      <t>「飛騨牛にぎり」飛騨 こって牛
「味処古川」朴葉みそセット</t>
    </r>
    <r>
      <rPr>
        <sz val="11"/>
        <rFont val="Meiryo UI"/>
        <family val="3"/>
        <charset val="128"/>
      </rPr>
      <t xml:space="preserve">
鶏ちゃん、高山ラーメン</t>
    </r>
    <phoneticPr fontId="1"/>
  </si>
  <si>
    <t>うなぎの笹蒸し 
「野沢菜(浅漬)」「信州生そば」</t>
    <phoneticPr fontId="1"/>
  </si>
  <si>
    <r>
      <rPr>
        <sz val="11"/>
        <color rgb="FFFF0000"/>
        <rFont val="Meiryo UI"/>
        <family val="3"/>
        <charset val="128"/>
      </rPr>
      <t>松本山賊焼きが美味しい店【満月や】</t>
    </r>
    <r>
      <rPr>
        <sz val="11"/>
        <rFont val="Meiryo UI"/>
        <family val="3"/>
        <charset val="128"/>
      </rPr>
      <t xml:space="preserve">
塩丸イカ、味噌パン、味噌田楽</t>
    </r>
    <phoneticPr fontId="1"/>
  </si>
  <si>
    <t>富山ブラックラーメン、高岡コロッケ
富山グルメがすべて楽しめる
「らぁめん 次元（じげん）」</t>
    <phoneticPr fontId="1"/>
  </si>
  <si>
    <r>
      <rPr>
        <sz val="11"/>
        <color rgb="FFFF0000"/>
        <rFont val="Meiryo UI"/>
        <family val="3"/>
        <charset val="128"/>
      </rPr>
      <t>見附丼(能登牛たたき丼):見付茶屋</t>
    </r>
    <r>
      <rPr>
        <sz val="11"/>
        <color theme="1"/>
        <rFont val="Meiryo UI"/>
        <family val="3"/>
        <charset val="128"/>
      </rPr>
      <t xml:space="preserve">
荒磯牛すじラーメン
珠洲塩焼きそば</t>
    </r>
    <rPh sb="13" eb="15">
      <t>ミツ</t>
    </rPh>
    <rPh sb="15" eb="17">
      <t>チャヤ</t>
    </rPh>
    <phoneticPr fontId="1"/>
  </si>
  <si>
    <r>
      <rPr>
        <sz val="11"/>
        <color rgb="FFFF0000"/>
        <rFont val="Meiryo UI"/>
        <family val="3"/>
        <charset val="128"/>
      </rPr>
      <t>かかし（輪島朝市）</t>
    </r>
    <r>
      <rPr>
        <sz val="11"/>
        <color theme="1"/>
        <rFont val="Meiryo UI"/>
        <family val="3"/>
        <charset val="128"/>
      </rPr>
      <t xml:space="preserve">
</t>
    </r>
    <r>
      <rPr>
        <sz val="11"/>
        <color rgb="FFFF0000"/>
        <rFont val="Meiryo UI"/>
        <family val="3"/>
        <charset val="128"/>
      </rPr>
      <t>グリルオーツカ「ハントンライス」</t>
    </r>
    <r>
      <rPr>
        <sz val="11"/>
        <color theme="1"/>
        <rFont val="Meiryo UI"/>
        <family val="3"/>
        <charset val="128"/>
      </rPr>
      <t xml:space="preserve">
「ターバンカレー」
黒百合の金沢おでん、治部煮</t>
    </r>
    <rPh sb="6" eb="8">
      <t>アサイチ</t>
    </rPh>
    <rPh sb="41" eb="43">
      <t>カナザワ</t>
    </rPh>
    <phoneticPr fontId="1"/>
  </si>
  <si>
    <r>
      <t xml:space="preserve">片山津バーガー（加賀）
加賀雑煮
ソースカツ丼（敦賀）
</t>
    </r>
    <r>
      <rPr>
        <sz val="11"/>
        <color rgb="FFFF0000"/>
        <rFont val="Meiryo UI"/>
        <family val="3"/>
        <charset val="128"/>
      </rPr>
      <t>ボルガライス（越前）
定食てっぺい or カフェド伊万里</t>
    </r>
    <rPh sb="8" eb="10">
      <t>カガ</t>
    </rPh>
    <rPh sb="24" eb="26">
      <t>ツルガ</t>
    </rPh>
    <rPh sb="35" eb="37">
      <t>エチゼン</t>
    </rPh>
    <rPh sb="39" eb="41">
      <t>テイショク</t>
    </rPh>
    <phoneticPr fontId="1"/>
  </si>
  <si>
    <r>
      <rPr>
        <sz val="11"/>
        <color rgb="FFFF0000"/>
        <rFont val="Meiryo UI"/>
        <family val="3"/>
        <charset val="128"/>
      </rPr>
      <t xml:space="preserve">近江ちゃんぽん
（ちゃんぽん亭総本家 フォレオ大津）
</t>
    </r>
    <r>
      <rPr>
        <sz val="11"/>
        <color theme="1"/>
        <rFont val="Meiryo UI"/>
        <family val="3"/>
        <charset val="128"/>
      </rPr>
      <t>近江コロッケ
鮒寿司・鮎寿司、サラダパン</t>
    </r>
    <rPh sb="27" eb="29">
      <t>オウミ</t>
    </rPh>
    <phoneticPr fontId="1"/>
  </si>
  <si>
    <r>
      <t xml:space="preserve">長浜のっぺいうどん
</t>
    </r>
    <r>
      <rPr>
        <sz val="11"/>
        <color rgb="FFFF0000"/>
        <rFont val="Meiryo UI"/>
        <family val="3"/>
        <charset val="128"/>
      </rPr>
      <t>舞鶴肉じゃが:加寿美
肉じゃがオムライス：フォレスト</t>
    </r>
    <phoneticPr fontId="1"/>
  </si>
  <si>
    <r>
      <t xml:space="preserve">いがい飯
</t>
    </r>
    <r>
      <rPr>
        <sz val="11"/>
        <rFont val="Meiryo UI"/>
        <family val="3"/>
        <charset val="128"/>
      </rPr>
      <t xml:space="preserve">ホルモン焼きソバ ：まつやホルモン店
</t>
    </r>
    <r>
      <rPr>
        <sz val="11"/>
        <color rgb="FFFF0000"/>
        <rFont val="Meiryo UI"/>
        <family val="3"/>
        <charset val="128"/>
      </rPr>
      <t>鳥取とうふちくわ膳：元魚町本店</t>
    </r>
    <phoneticPr fontId="1"/>
  </si>
  <si>
    <r>
      <rPr>
        <sz val="11"/>
        <color rgb="FFFF0000"/>
        <rFont val="Meiryo UI"/>
        <family val="3"/>
        <charset val="128"/>
      </rPr>
      <t xml:space="preserve">松江おでん：徳平食堂 </t>
    </r>
    <r>
      <rPr>
        <sz val="11"/>
        <color theme="1"/>
        <rFont val="Meiryo UI"/>
        <family val="3"/>
        <charset val="128"/>
      </rPr>
      <t xml:space="preserve">
出雲そば,出雲ぜんざい、なんぽうパン
</t>
    </r>
    <r>
      <rPr>
        <sz val="11"/>
        <color rgb="FFFF0000"/>
        <rFont val="Meiryo UI"/>
        <family val="3"/>
        <charset val="128"/>
      </rPr>
      <t>出雲のおふく焼き
（出雲大社神門通り 福乃和）</t>
    </r>
    <phoneticPr fontId="1"/>
  </si>
  <si>
    <r>
      <t xml:space="preserve">猪のコロッケ(江津）
にしきそば（江津）
</t>
    </r>
    <r>
      <rPr>
        <sz val="11"/>
        <color rgb="FFFF0000"/>
        <rFont val="Meiryo UI"/>
        <family val="3"/>
        <charset val="128"/>
      </rPr>
      <t>浜田名物の赤天、いか丼
（しまねお魚センター）</t>
    </r>
    <rPh sb="7" eb="9">
      <t>エツ</t>
    </rPh>
    <rPh sb="17" eb="19">
      <t>エツ</t>
    </rPh>
    <phoneticPr fontId="1"/>
  </si>
  <si>
    <r>
      <t>三里ヶ浜海岸、
松陰神社、萩城城下町
秋吉台、</t>
    </r>
    <r>
      <rPr>
        <b/>
        <sz val="11"/>
        <color theme="1"/>
        <rFont val="Meiryo UI"/>
        <family val="3"/>
        <charset val="128"/>
      </rPr>
      <t>秋芳洞</t>
    </r>
    <r>
      <rPr>
        <sz val="11"/>
        <color theme="1"/>
        <rFont val="Meiryo UI"/>
        <family val="3"/>
        <charset val="128"/>
      </rPr>
      <t>、</t>
    </r>
    <r>
      <rPr>
        <b/>
        <sz val="11"/>
        <color theme="1"/>
        <rFont val="Meiryo UI"/>
        <family val="3"/>
        <charset val="128"/>
      </rPr>
      <t>角島</t>
    </r>
    <r>
      <rPr>
        <sz val="11"/>
        <color theme="1"/>
        <rFont val="Meiryo UI"/>
        <family val="3"/>
        <charset val="128"/>
      </rPr>
      <t xml:space="preserve">
海峡ゆめタワー</t>
    </r>
    <rPh sb="19" eb="22">
      <t>アキヨシダイ</t>
    </rPh>
    <rPh sb="23" eb="26">
      <t>シュウホウドウ</t>
    </rPh>
    <phoneticPr fontId="1"/>
  </si>
  <si>
    <r>
      <rPr>
        <sz val="11"/>
        <color rgb="FFFF0000"/>
        <rFont val="Meiryo UI"/>
        <family val="3"/>
        <charset val="128"/>
      </rPr>
      <t xml:space="preserve">肉うどん
甘めの出汁がクセになる「どんどん唐樋店」
</t>
    </r>
    <r>
      <rPr>
        <sz val="11"/>
        <rFont val="Meiryo UI"/>
        <family val="3"/>
        <charset val="128"/>
      </rPr>
      <t>瓦そば,とんちゃん鍋(下関）</t>
    </r>
    <rPh sb="0" eb="1">
      <t>ニク</t>
    </rPh>
    <rPh sb="23" eb="24">
      <t>ミセ</t>
    </rPh>
    <rPh sb="26" eb="27">
      <t>カワラ</t>
    </rPh>
    <rPh sb="37" eb="39">
      <t>シモノセキ</t>
    </rPh>
    <phoneticPr fontId="1"/>
  </si>
  <si>
    <t>浜田
江津</t>
    <rPh sb="0" eb="2">
      <t>ハマダ</t>
    </rPh>
    <rPh sb="3" eb="5">
      <t>エツ</t>
    </rPh>
    <phoneticPr fontId="1"/>
  </si>
  <si>
    <r>
      <rPr>
        <sz val="11"/>
        <color rgb="FFFF0000"/>
        <rFont val="Meiryo UI"/>
        <family val="3"/>
        <charset val="128"/>
      </rPr>
      <t>博多ラーメン：元祖 長浜屋</t>
    </r>
    <r>
      <rPr>
        <sz val="11"/>
        <color theme="1"/>
        <rFont val="Meiryo UI"/>
        <family val="3"/>
        <charset val="128"/>
      </rPr>
      <t xml:space="preserve">
</t>
    </r>
    <r>
      <rPr>
        <sz val="11"/>
        <rFont val="Meiryo UI"/>
        <family val="3"/>
        <charset val="128"/>
      </rPr>
      <t>イカの活きづくり
くんち料理、唐津バーガー</t>
    </r>
    <rPh sb="0" eb="2">
      <t>ハカタ</t>
    </rPh>
    <rPh sb="29" eb="31">
      <t>カラツ</t>
    </rPh>
    <phoneticPr fontId="1"/>
  </si>
  <si>
    <t>シシリアンライス（さがんれすとらん 志乃）</t>
    <rPh sb="0" eb="2">
      <t>ガンソ</t>
    </rPh>
    <rPh sb="2" eb="4">
      <t>ナガハマ</t>
    </rPh>
    <rPh sb="4" eb="5">
      <t>ヤ</t>
    </rPh>
    <phoneticPr fontId="1"/>
  </si>
  <si>
    <t>展望温泉付き客室を備えたリラックスした雰囲気のビジネスホテル。環境共生型を目指し、全室フローリングでベランダにアイビーを植栽する。</t>
    <phoneticPr fontId="1"/>
  </si>
  <si>
    <r>
      <t xml:space="preserve">ひともじのぐるぐる（熊本）
</t>
    </r>
    <r>
      <rPr>
        <sz val="11"/>
        <color rgb="FFFF0000"/>
        <rFont val="Meiryo UI"/>
        <family val="3"/>
        <charset val="128"/>
      </rPr>
      <t>タイピーエン（春雨スープ）
会楽園（かいらくえん）</t>
    </r>
    <r>
      <rPr>
        <sz val="11"/>
        <rFont val="Meiryo UI"/>
        <family val="3"/>
        <charset val="128"/>
      </rPr>
      <t xml:space="preserve">
熊本来たら馬刺し重</t>
    </r>
    <phoneticPr fontId="1"/>
  </si>
  <si>
    <r>
      <rPr>
        <sz val="11"/>
        <color rgb="FFFF0000"/>
        <rFont val="Meiryo UI"/>
        <family val="3"/>
        <charset val="128"/>
      </rPr>
      <t>いちきポンカレー:御食事処 ぎおん</t>
    </r>
    <r>
      <rPr>
        <sz val="11"/>
        <color theme="1"/>
        <rFont val="Meiryo UI"/>
        <family val="3"/>
        <charset val="128"/>
      </rPr>
      <t xml:space="preserve">
</t>
    </r>
    <r>
      <rPr>
        <sz val="11"/>
        <color rgb="FFFF0000"/>
        <rFont val="Meiryo UI"/>
        <family val="3"/>
        <charset val="128"/>
      </rPr>
      <t xml:space="preserve">まぐろラーメン:中国料理 味工房みその
</t>
    </r>
    <r>
      <rPr>
        <sz val="11"/>
        <color theme="1"/>
        <rFont val="Meiryo UI"/>
        <family val="3"/>
        <charset val="128"/>
      </rPr>
      <t>さば飯、カレーパン、つけあげ</t>
    </r>
    <rPh sb="40" eb="41">
      <t>メシ</t>
    </rPh>
    <phoneticPr fontId="1"/>
  </si>
  <si>
    <r>
      <rPr>
        <sz val="11"/>
        <color rgb="FFFF0000"/>
        <rFont val="Meiryo UI"/>
        <family val="3"/>
        <charset val="128"/>
      </rPr>
      <t>温たまらん丼：黒豚と郷土料理 青葉</t>
    </r>
    <r>
      <rPr>
        <sz val="11"/>
        <color theme="1"/>
        <rFont val="Meiryo UI"/>
        <family val="3"/>
        <charset val="128"/>
      </rPr>
      <t xml:space="preserve">
</t>
    </r>
    <r>
      <rPr>
        <sz val="11"/>
        <color rgb="FFFF0000"/>
        <rFont val="Meiryo UI"/>
        <family val="3"/>
        <charset val="128"/>
      </rPr>
      <t>流しそうめん:池田湖</t>
    </r>
    <r>
      <rPr>
        <sz val="11"/>
        <color theme="1"/>
        <rFont val="Meiryo UI"/>
        <family val="3"/>
        <charset val="128"/>
      </rPr>
      <t xml:space="preserve">
きびなご料理（鹿児島）
</t>
    </r>
    <r>
      <rPr>
        <sz val="11"/>
        <color rgb="FFFF0000"/>
        <rFont val="Meiryo UI"/>
        <family val="3"/>
        <charset val="128"/>
      </rPr>
      <t>黒豚わっぜえか丼(味処むじゃき亭)</t>
    </r>
    <rPh sb="18" eb="19">
      <t>ナガ</t>
    </rPh>
    <rPh sb="36" eb="39">
      <t>カゴシマ</t>
    </rPh>
    <phoneticPr fontId="1"/>
  </si>
  <si>
    <t>桜島フェリー</t>
    <rPh sb="0" eb="2">
      <t>サクラジマ</t>
    </rPh>
    <phoneticPr fontId="1"/>
  </si>
  <si>
    <t>桜島港</t>
    <phoneticPr fontId="1"/>
  </si>
  <si>
    <t>鹿児島港
6:30</t>
    <rPh sb="0" eb="3">
      <t>カゴシマ</t>
    </rPh>
    <rPh sb="3" eb="4">
      <t>コウ</t>
    </rPh>
    <phoneticPr fontId="1"/>
  </si>
  <si>
    <t>桜島港
7:00</t>
    <rPh sb="0" eb="2">
      <t>サクラジマ</t>
    </rPh>
    <rPh sb="2" eb="3">
      <t>コウ</t>
    </rPh>
    <phoneticPr fontId="1"/>
  </si>
  <si>
    <r>
      <rPr>
        <sz val="11"/>
        <color rgb="FFFF0000"/>
        <rFont val="Meiryo UI"/>
        <family val="3"/>
        <charset val="128"/>
      </rPr>
      <t xml:space="preserve">四季祭市場でランチバイキング
日南一本釣りカツオ炙り重(びびんや)
</t>
    </r>
    <r>
      <rPr>
        <sz val="11"/>
        <color theme="1"/>
        <rFont val="Meiryo UI"/>
        <family val="3"/>
        <charset val="128"/>
      </rPr>
      <t>魚うどん, 宮崎観光ホテル 「ひや汁」</t>
    </r>
    <phoneticPr fontId="1"/>
  </si>
  <si>
    <r>
      <t xml:space="preserve">なるこ丼
皿鉢料理
</t>
    </r>
    <r>
      <rPr>
        <sz val="11"/>
        <color rgb="FFFF0000"/>
        <rFont val="Meiryo UI"/>
        <family val="3"/>
        <charset val="128"/>
      </rPr>
      <t>ひろめ市場で本場のカツオのたたき</t>
    </r>
    <rPh sb="16" eb="18">
      <t>ホンバ</t>
    </rPh>
    <phoneticPr fontId="1"/>
  </si>
  <si>
    <r>
      <t xml:space="preserve">大和ミュージアム
</t>
    </r>
    <r>
      <rPr>
        <b/>
        <sz val="11"/>
        <color theme="1"/>
        <rFont val="Meiryo UI"/>
        <family val="3"/>
        <charset val="128"/>
      </rPr>
      <t>嚴島神社</t>
    </r>
    <r>
      <rPr>
        <sz val="11"/>
        <color theme="1"/>
        <rFont val="Meiryo UI"/>
        <family val="3"/>
        <charset val="128"/>
      </rPr>
      <t xml:space="preserve">
原爆ドーム、</t>
    </r>
    <r>
      <rPr>
        <b/>
        <sz val="11"/>
        <color theme="1"/>
        <rFont val="Meiryo UI"/>
        <family val="3"/>
        <charset val="128"/>
      </rPr>
      <t>広島平和記念資料館</t>
    </r>
    <r>
      <rPr>
        <sz val="11"/>
        <color theme="1"/>
        <rFont val="Meiryo UI"/>
        <family val="3"/>
        <charset val="128"/>
      </rPr>
      <t xml:space="preserve">
広島城</t>
    </r>
    <phoneticPr fontId="1"/>
  </si>
  <si>
    <r>
      <t xml:space="preserve">道の駅 あきた港
</t>
    </r>
    <r>
      <rPr>
        <b/>
        <sz val="11"/>
        <color theme="1"/>
        <rFont val="Meiryo UI"/>
        <family val="3"/>
        <charset val="128"/>
      </rPr>
      <t>なまはげ館</t>
    </r>
    <r>
      <rPr>
        <sz val="11"/>
        <color theme="1"/>
        <rFont val="Meiryo UI"/>
        <family val="3"/>
        <charset val="128"/>
      </rPr>
      <t>、なまはげ神社
武家屋敷（角館）
辰子像(たつ子像)：田沢湖
御座石神社</t>
    </r>
    <rPh sb="13" eb="14">
      <t>カン</t>
    </rPh>
    <rPh sb="19" eb="21">
      <t>ジンジャ</t>
    </rPh>
    <rPh sb="22" eb="24">
      <t>ブケ</t>
    </rPh>
    <rPh sb="24" eb="26">
      <t>ヤシキ</t>
    </rPh>
    <rPh sb="27" eb="29">
      <t>カクノダテ</t>
    </rPh>
    <rPh sb="31" eb="33">
      <t>タツコ</t>
    </rPh>
    <rPh sb="33" eb="34">
      <t>ゾウ</t>
    </rPh>
    <rPh sb="37" eb="38">
      <t>コ</t>
    </rPh>
    <rPh sb="38" eb="39">
      <t>ゾウ</t>
    </rPh>
    <rPh sb="41" eb="44">
      <t>タザワコ</t>
    </rPh>
    <phoneticPr fontId="1"/>
  </si>
  <si>
    <r>
      <t xml:space="preserve">道の駅 宍喰温泉,阿波おどり会館
霊山寺、鳴門市ドイツ館
大塚国際美術館
</t>
    </r>
    <r>
      <rPr>
        <b/>
        <sz val="11"/>
        <color theme="1"/>
        <rFont val="Meiryo UI"/>
        <family val="3"/>
        <charset val="128"/>
      </rPr>
      <t>大鳴門橋遊歩道 渦の道</t>
    </r>
    <phoneticPr fontId="1"/>
  </si>
  <si>
    <r>
      <t xml:space="preserve">あなん丼
</t>
    </r>
    <r>
      <rPr>
        <sz val="11"/>
        <color rgb="FFFF0000"/>
        <rFont val="Meiryo UI"/>
        <family val="3"/>
        <charset val="128"/>
      </rPr>
      <t>「舩本うどん 末広店」さんの鳴門うどん
「鳴ちゅる」</t>
    </r>
    <phoneticPr fontId="1"/>
  </si>
  <si>
    <r>
      <t>今治焼豚玉子飯
せんざんき(唐揚げ）、松山鮓</t>
    </r>
    <r>
      <rPr>
        <sz val="11"/>
        <color rgb="FFFF0000"/>
        <rFont val="Meiryo UI"/>
        <family val="3"/>
        <charset val="128"/>
      </rPr>
      <t xml:space="preserve">
焼豚玉子飯：「重松飯店」「白楽天」</t>
    </r>
    <r>
      <rPr>
        <sz val="11"/>
        <color theme="1"/>
        <rFont val="Meiryo UI"/>
        <family val="3"/>
        <charset val="128"/>
      </rPr>
      <t xml:space="preserve">
</t>
    </r>
    <r>
      <rPr>
        <sz val="11"/>
        <color rgb="FFFF0000"/>
        <rFont val="Meiryo UI"/>
        <family val="3"/>
        <charset val="128"/>
      </rPr>
      <t>花より坊ちゃん団子</t>
    </r>
    <rPh sb="14" eb="16">
      <t>カラア</t>
    </rPh>
    <phoneticPr fontId="1"/>
  </si>
  <si>
    <t>尾道ラーメン（朱華園さん）
尾道焼（お好み焼すみチャン）</t>
    <phoneticPr fontId="1"/>
  </si>
  <si>
    <r>
      <t xml:space="preserve">祭り寿司、岡山ばらずし
倉敷うどん、おかやまデミカツ丼
</t>
    </r>
    <r>
      <rPr>
        <sz val="11"/>
        <color rgb="FFFF0000"/>
        <rFont val="Meiryo UI"/>
        <family val="3"/>
        <charset val="128"/>
      </rPr>
      <t>「えびめしや笹沖店」でえびめし</t>
    </r>
    <phoneticPr fontId="1"/>
  </si>
  <si>
    <r>
      <t xml:space="preserve">倉敷
岡山
</t>
    </r>
    <r>
      <rPr>
        <b/>
        <sz val="11"/>
        <color theme="4"/>
        <rFont val="Meiryo UI"/>
        <family val="3"/>
        <charset val="128"/>
      </rPr>
      <t>（高速）</t>
    </r>
    <r>
      <rPr>
        <sz val="11"/>
        <color theme="1"/>
        <rFont val="Meiryo UI"/>
        <family val="3"/>
        <charset val="128"/>
      </rPr>
      <t xml:space="preserve">
玉野市</t>
    </r>
    <rPh sb="0" eb="2">
      <t>クラシキ</t>
    </rPh>
    <rPh sb="3" eb="5">
      <t>オカヤマ</t>
    </rPh>
    <rPh sb="11" eb="13">
      <t>タマノ</t>
    </rPh>
    <rPh sb="13" eb="14">
      <t>シ</t>
    </rPh>
    <phoneticPr fontId="1"/>
  </si>
  <si>
    <t>相生
姫路
明石</t>
    <rPh sb="0" eb="2">
      <t>アイオイ</t>
    </rPh>
    <rPh sb="3" eb="5">
      <t>ヒメジ</t>
    </rPh>
    <rPh sb="6" eb="8">
      <t>アカシ</t>
    </rPh>
    <phoneticPr fontId="1"/>
  </si>
  <si>
    <r>
      <rPr>
        <sz val="11"/>
        <color rgb="FFFF0000"/>
        <rFont val="Meiryo UI"/>
        <family val="3"/>
        <charset val="128"/>
      </rPr>
      <t>姫路城に一番近い「姫路おでん定食」
レガーレ</t>
    </r>
    <r>
      <rPr>
        <sz val="11"/>
        <color theme="1"/>
        <rFont val="Meiryo UI"/>
        <family val="3"/>
        <charset val="128"/>
      </rPr>
      <t xml:space="preserve">
あかし玉子焼
いかなごくぎ煮</t>
    </r>
    <phoneticPr fontId="1"/>
  </si>
  <si>
    <t>月</t>
    <phoneticPr fontId="1"/>
  </si>
  <si>
    <r>
      <t xml:space="preserve">長浜城歴史博物館、黒壁スクエア
若狭フィッシャーマンズ・ワーフ
舞鶴赤れんがパーク
道の駅 舞鶴港とれとれセンター
</t>
    </r>
    <r>
      <rPr>
        <b/>
        <sz val="11"/>
        <color theme="1"/>
        <rFont val="Meiryo UI"/>
        <family val="3"/>
        <charset val="128"/>
      </rPr>
      <t>天橋立</t>
    </r>
    <r>
      <rPr>
        <sz val="11"/>
        <color theme="1"/>
        <rFont val="Meiryo UI"/>
        <family val="3"/>
        <charset val="128"/>
      </rPr>
      <t>,立岩,琴引浜鳴き砂文化館</t>
    </r>
    <phoneticPr fontId="1"/>
  </si>
  <si>
    <t>中部</t>
    <rPh sb="0" eb="2">
      <t>チュウブ</t>
    </rPh>
    <phoneticPr fontId="1"/>
  </si>
  <si>
    <r>
      <t xml:space="preserve">桂浜、高知県立坂本龍馬記念館
</t>
    </r>
    <r>
      <rPr>
        <b/>
        <sz val="11"/>
        <color theme="1"/>
        <rFont val="Meiryo UI"/>
        <family val="3"/>
        <charset val="128"/>
      </rPr>
      <t>高知城</t>
    </r>
    <r>
      <rPr>
        <sz val="11"/>
        <color theme="1"/>
        <rFont val="Meiryo UI"/>
        <family val="3"/>
        <charset val="128"/>
      </rPr>
      <t>・ひろめ市場（かつおのタタキ）
はりまや橋、</t>
    </r>
    <r>
      <rPr>
        <b/>
        <sz val="11"/>
        <color theme="1"/>
        <rFont val="Meiryo UI"/>
        <family val="3"/>
        <charset val="128"/>
      </rPr>
      <t>龍河洞</t>
    </r>
    <r>
      <rPr>
        <sz val="11"/>
        <color theme="1"/>
        <rFont val="Meiryo UI"/>
        <family val="3"/>
        <charset val="128"/>
      </rPr>
      <t xml:space="preserve">
室戸岬</t>
    </r>
    <rPh sb="0" eb="1">
      <t>カツラ</t>
    </rPh>
    <rPh sb="1" eb="2">
      <t>ハマ</t>
    </rPh>
    <rPh sb="15" eb="17">
      <t>コウチ</t>
    </rPh>
    <rPh sb="17" eb="18">
      <t>ジョウ</t>
    </rPh>
    <phoneticPr fontId="1"/>
  </si>
  <si>
    <t>大宰府</t>
    <rPh sb="0" eb="3">
      <t>ダザイフ</t>
    </rPh>
    <phoneticPr fontId="1"/>
  </si>
  <si>
    <r>
      <rPr>
        <sz val="11"/>
        <color rgb="FFFF0000"/>
        <rFont val="Meiryo UI"/>
        <family val="3"/>
        <charset val="128"/>
      </rPr>
      <t>八幡浜ちゃんぽん</t>
    </r>
    <r>
      <rPr>
        <sz val="9"/>
        <color rgb="FFFF0000"/>
        <rFont val="Meiryo UI"/>
        <family val="3"/>
        <charset val="128"/>
      </rPr>
      <t>（ちゃんぽん亭 イーグル）</t>
    </r>
    <r>
      <rPr>
        <sz val="11"/>
        <color theme="1"/>
        <rFont val="Meiryo UI"/>
        <family val="3"/>
        <charset val="128"/>
      </rPr>
      <t xml:space="preserve">
</t>
    </r>
    <r>
      <rPr>
        <sz val="11"/>
        <color rgb="FFFF0000"/>
        <rFont val="Meiryo UI"/>
        <family val="3"/>
        <charset val="128"/>
      </rPr>
      <t>平家谷そうめん流し</t>
    </r>
    <r>
      <rPr>
        <sz val="11"/>
        <rFont val="Meiryo UI"/>
        <family val="3"/>
        <charset val="128"/>
      </rPr>
      <t xml:space="preserve">
かどやさんで宇和島の鯛めし</t>
    </r>
    <r>
      <rPr>
        <sz val="11"/>
        <color theme="1"/>
        <rFont val="Meiryo UI"/>
        <family val="3"/>
        <charset val="128"/>
      </rPr>
      <t xml:space="preserve">
じゃこ天</t>
    </r>
    <rPh sb="22" eb="24">
      <t>ヘイケ</t>
    </rPh>
    <rPh sb="24" eb="25">
      <t>タニ</t>
    </rPh>
    <rPh sb="29" eb="30">
      <t>ナガ</t>
    </rPh>
    <rPh sb="33" eb="36">
      <t>ウワジマ</t>
    </rPh>
    <rPh sb="37" eb="38">
      <t>タイ</t>
    </rPh>
    <phoneticPr fontId="1"/>
  </si>
  <si>
    <t>富士通さんの保養所の相互利用と言うことなので、売店や遊技場等の施設は有りませんが、それゆえに本当に館内は静かです。ヴィラ勝浦には早めにチェックインして、一番風呂に入るのがオススメ。</t>
    <phoneticPr fontId="1"/>
  </si>
  <si>
    <t>温泉三味　家庭的な雰囲気が持ち味の温泉旅館です。館内のひば風呂、露天風呂の他に隣接する天然温泉まつのゆには、いろいろなお風呂やサウナがあり、当館宿泊客様には無料開放しております。心ゆくまでご満喫ください。</t>
    <phoneticPr fontId="1"/>
  </si>
  <si>
    <t>浦嶋荘は昭和４０年に創業、以来４回の増改築を経て現在に至っております。松島・塩釜観光の拠点として便利な立地と、松島近海で獲れた新鮮な魚介類を召し上がって頂けるのが自慢です。</t>
    <phoneticPr fontId="1"/>
  </si>
  <si>
    <r>
      <t xml:space="preserve">ホテル浦嶋荘
</t>
    </r>
    <r>
      <rPr>
        <b/>
        <sz val="11"/>
        <color rgb="FFFF0000"/>
        <rFont val="Meiryo UI"/>
        <family val="3"/>
        <charset val="128"/>
      </rPr>
      <t>楽天</t>
    </r>
    <r>
      <rPr>
        <sz val="11"/>
        <color theme="1"/>
        <rFont val="Meiryo UI"/>
        <family val="3"/>
        <charset val="128"/>
      </rPr>
      <t>15:00~20:00
クレジットカード決済済み</t>
    </r>
    <phoneticPr fontId="1"/>
  </si>
  <si>
    <r>
      <t xml:space="preserve">民宿 宗谷岬
</t>
    </r>
    <r>
      <rPr>
        <b/>
        <sz val="11"/>
        <color rgb="FFFF0000"/>
        <rFont val="Meiryo UI"/>
        <family val="3"/>
        <charset val="128"/>
      </rPr>
      <t>楽天</t>
    </r>
    <r>
      <rPr>
        <sz val="10"/>
        <rFont val="Meiryo UI"/>
        <family val="3"/>
        <charset val="128"/>
      </rPr>
      <t>15:00~17:00</t>
    </r>
    <r>
      <rPr>
        <sz val="11"/>
        <color theme="1"/>
        <rFont val="Meiryo UI"/>
        <family val="3"/>
        <charset val="128"/>
      </rPr>
      <t xml:space="preserve">
クレジットカード決済済み</t>
    </r>
    <rPh sb="7" eb="9">
      <t>ラクテン</t>
    </rPh>
    <phoneticPr fontId="1"/>
  </si>
  <si>
    <r>
      <t xml:space="preserve">温泉旅館　松園
</t>
    </r>
    <r>
      <rPr>
        <b/>
        <sz val="11"/>
        <color rgb="FFFF0000"/>
        <rFont val="Meiryo UI"/>
        <family val="3"/>
        <charset val="128"/>
      </rPr>
      <t>楽天</t>
    </r>
    <r>
      <rPr>
        <sz val="10"/>
        <color theme="1"/>
        <rFont val="Meiryo UI"/>
        <family val="3"/>
        <charset val="128"/>
      </rPr>
      <t>14:00～18:00</t>
    </r>
    <r>
      <rPr>
        <sz val="11"/>
        <color theme="1"/>
        <rFont val="Meiryo UI"/>
        <family val="3"/>
        <charset val="128"/>
      </rPr>
      <t xml:space="preserve">
クレジットカード決済済み</t>
    </r>
    <rPh sb="0" eb="2">
      <t>オンセン</t>
    </rPh>
    <rPh sb="2" eb="4">
      <t>リョカン</t>
    </rPh>
    <rPh sb="5" eb="7">
      <t>ショウエン</t>
    </rPh>
    <phoneticPr fontId="1"/>
  </si>
  <si>
    <r>
      <t xml:space="preserve">侍の湯きのこ屋
</t>
    </r>
    <r>
      <rPr>
        <b/>
        <sz val="11"/>
        <color rgb="FFFF0000"/>
        <rFont val="Meiryo UI"/>
        <family val="3"/>
        <charset val="128"/>
      </rPr>
      <t>楽天</t>
    </r>
    <r>
      <rPr>
        <sz val="10"/>
        <rFont val="Meiryo UI"/>
        <family val="3"/>
        <charset val="128"/>
      </rPr>
      <t>15:00～20:00</t>
    </r>
    <r>
      <rPr>
        <sz val="11"/>
        <color theme="1"/>
        <rFont val="Meiryo UI"/>
        <family val="3"/>
        <charset val="128"/>
      </rPr>
      <t xml:space="preserve">
クレジットカード決済済み</t>
    </r>
    <phoneticPr fontId="1"/>
  </si>
  <si>
    <t>自然あふれる歌才森林公園に隣接した泊まれるレストラン｡各種研修､合宿にも対応した複合宿泊施設です｡当館は「泊まれるレストラン」をコンセプトに、地元食材を使った様々な料理を提供しております。黒松内牛や酪農・畜産加工品など、"酪農王国"黒松内町ならではの自然の恵みをご堪能ください。</t>
    <phoneticPr fontId="1"/>
  </si>
  <si>
    <t>夕食はお部屋でゆっくり♪留萌ならではの新鮮な海の幸を盛り込んだお料理をご提供いたします。贅沢に空間を切り取った客室で、こだわりのお料理をお楽しみいただけます。</t>
    <phoneticPr fontId="1"/>
  </si>
  <si>
    <r>
      <t xml:space="preserve">富士通ヴィラ勝浦
(富士通直営保養所）
</t>
    </r>
    <r>
      <rPr>
        <sz val="10"/>
        <rFont val="Meiryo UI"/>
        <family val="3"/>
        <charset val="128"/>
      </rPr>
      <t>15:00~</t>
    </r>
    <r>
      <rPr>
        <sz val="11"/>
        <color rgb="FFFF0000"/>
        <rFont val="Meiryo UI"/>
        <family val="3"/>
        <charset val="128"/>
      </rPr>
      <t xml:space="preserve">
</t>
    </r>
    <r>
      <rPr>
        <sz val="11"/>
        <rFont val="Meiryo UI"/>
        <family val="3"/>
        <charset val="128"/>
      </rPr>
      <t>現地支払い</t>
    </r>
    <rPh sb="0" eb="3">
      <t>フジツウ</t>
    </rPh>
    <rPh sb="6" eb="8">
      <t>カツウラ</t>
    </rPh>
    <phoneticPr fontId="1"/>
  </si>
  <si>
    <r>
      <t xml:space="preserve">休暇村　陸中宮古
</t>
    </r>
    <r>
      <rPr>
        <b/>
        <sz val="11"/>
        <color rgb="FFFF0000"/>
        <rFont val="Meiryo UI"/>
        <family val="3"/>
        <charset val="128"/>
      </rPr>
      <t>楽天</t>
    </r>
    <r>
      <rPr>
        <sz val="11"/>
        <color theme="1"/>
        <rFont val="Meiryo UI"/>
        <family val="3"/>
        <charset val="128"/>
      </rPr>
      <t>15:00~19:00
クレジットカード決済済み</t>
    </r>
    <rPh sb="0" eb="2">
      <t>ゲンキン</t>
    </rPh>
    <phoneticPr fontId="1"/>
  </si>
  <si>
    <t>本州最北端の民宿
海峡荘新館
(工藤さんに確認TEL）
現地支払い(現金）</t>
    <rPh sb="0" eb="2">
      <t>ホンシュウ</t>
    </rPh>
    <rPh sb="2" eb="3">
      <t>サイ</t>
    </rPh>
    <rPh sb="3" eb="5">
      <t>ホクタン</t>
    </rPh>
    <rPh sb="6" eb="8">
      <t>ミンシュク</t>
    </rPh>
    <rPh sb="16" eb="18">
      <t>クドウ</t>
    </rPh>
    <rPh sb="21" eb="23">
      <t>カクニン</t>
    </rPh>
    <phoneticPr fontId="1"/>
  </si>
  <si>
    <r>
      <t xml:space="preserve">ホテル神居岩
</t>
    </r>
    <r>
      <rPr>
        <b/>
        <sz val="11"/>
        <color rgb="FFFF0000"/>
        <rFont val="Meiryo UI"/>
        <family val="3"/>
        <charset val="128"/>
      </rPr>
      <t>楽天</t>
    </r>
    <r>
      <rPr>
        <sz val="10"/>
        <color theme="1"/>
        <rFont val="Meiryo UI"/>
        <family val="3"/>
        <charset val="128"/>
      </rPr>
      <t>15:00~19:00</t>
    </r>
    <r>
      <rPr>
        <sz val="11"/>
        <color theme="1"/>
        <rFont val="Meiryo UI"/>
        <family val="3"/>
        <charset val="128"/>
      </rPr>
      <t xml:space="preserve">
現地支払い(現金）</t>
    </r>
    <phoneticPr fontId="1"/>
  </si>
  <si>
    <r>
      <t xml:space="preserve">紋別プリンスホテル
</t>
    </r>
    <r>
      <rPr>
        <b/>
        <sz val="11"/>
        <color rgb="FFFF0000"/>
        <rFont val="Meiryo UI"/>
        <family val="3"/>
        <charset val="128"/>
      </rPr>
      <t>楽天</t>
    </r>
    <r>
      <rPr>
        <sz val="10"/>
        <color theme="1"/>
        <rFont val="Meiryo UI"/>
        <family val="3"/>
        <charset val="128"/>
      </rPr>
      <t>15:00~19:30</t>
    </r>
    <r>
      <rPr>
        <sz val="11"/>
        <color theme="1"/>
        <rFont val="Meiryo UI"/>
        <family val="3"/>
        <charset val="128"/>
      </rPr>
      <t xml:space="preserve">
クレジットカード決済済み</t>
    </r>
    <phoneticPr fontId="1"/>
  </si>
  <si>
    <t>紋別の市街地中心部にある紋別プリンスホテルは、天然温泉露天風呂のあるホテルです。オホーツク海の近くだから、新鮮な魚介類、特にかに刺身、かにしゃぶなどの料理が自慢。</t>
    <phoneticPr fontId="1"/>
  </si>
  <si>
    <t>旅人の宿 ゲストハウス
とおまわり（相部屋）
18:30までの到着必須
現地支払い(現金）</t>
    <rPh sb="18" eb="21">
      <t>アイベヤ</t>
    </rPh>
    <rPh sb="31" eb="33">
      <t>トウチャク</t>
    </rPh>
    <rPh sb="33" eb="35">
      <t>ヒッス</t>
    </rPh>
    <phoneticPr fontId="1"/>
  </si>
  <si>
    <r>
      <rPr>
        <sz val="11"/>
        <color rgb="FFFF0000"/>
        <rFont val="Meiryo UI"/>
        <family val="3"/>
        <charset val="128"/>
      </rPr>
      <t>エスカロップ（根室）は喫茶どりあん</t>
    </r>
    <r>
      <rPr>
        <sz val="11"/>
        <color theme="1"/>
        <rFont val="Meiryo UI"/>
        <family val="3"/>
        <charset val="128"/>
      </rPr>
      <t xml:space="preserve">
花咲がにラーメン</t>
    </r>
    <rPh sb="7" eb="9">
      <t>ネムロ</t>
    </rPh>
    <phoneticPr fontId="1"/>
  </si>
  <si>
    <r>
      <rPr>
        <sz val="11"/>
        <color rgb="FFFF0000"/>
        <rFont val="Meiryo UI"/>
        <family val="3"/>
        <charset val="128"/>
      </rPr>
      <t>スタミナラーメン松五郎（水戸）
弥満喜(やまき)さんでしゃも丼</t>
    </r>
    <r>
      <rPr>
        <sz val="10"/>
        <color rgb="FFFF0000"/>
        <rFont val="Meiryo UI"/>
        <family val="3"/>
        <charset val="128"/>
      </rPr>
      <t>（袋田）</t>
    </r>
    <r>
      <rPr>
        <sz val="11"/>
        <color theme="1"/>
        <rFont val="Meiryo UI"/>
        <family val="3"/>
        <charset val="128"/>
      </rPr>
      <t xml:space="preserve">
水戸納豆ケバブ（水戸）
めひかりの唐揚げ</t>
    </r>
    <rPh sb="12" eb="14">
      <t>ミト</t>
    </rPh>
    <rPh sb="32" eb="34">
      <t>フクロダ</t>
    </rPh>
    <rPh sb="44" eb="46">
      <t>ミト</t>
    </rPh>
    <phoneticPr fontId="1"/>
  </si>
  <si>
    <t>民宿えびすや
17:00ころ到着
現地支払い(現金）</t>
    <rPh sb="14" eb="16">
      <t>トウチャク</t>
    </rPh>
    <phoneticPr fontId="1"/>
  </si>
  <si>
    <t>周りは自然の中でブドウ畑と森に囲まれていて、都会にはない自然の雰囲気で最高！　食事は洋風テーストで美味しかったです。朝食はパントサラダ主体です。</t>
    <phoneticPr fontId="1"/>
  </si>
  <si>
    <r>
      <t xml:space="preserve">阿寒ドリフトウッドロッジ
</t>
    </r>
    <r>
      <rPr>
        <b/>
        <sz val="11"/>
        <color rgb="FFFF0000"/>
        <rFont val="Meiryo UI"/>
        <family val="3"/>
        <charset val="128"/>
      </rPr>
      <t>楽天</t>
    </r>
    <r>
      <rPr>
        <sz val="10"/>
        <color theme="1"/>
        <rFont val="Meiryo UI"/>
        <family val="3"/>
        <charset val="128"/>
      </rPr>
      <t>15:00~18:30</t>
    </r>
    <r>
      <rPr>
        <sz val="11"/>
        <color theme="1"/>
        <rFont val="Meiryo UI"/>
        <family val="3"/>
        <charset val="128"/>
      </rPr>
      <t xml:space="preserve">
クレジットカード決済済み</t>
    </r>
    <phoneticPr fontId="1"/>
  </si>
  <si>
    <t>朝･夕</t>
    <rPh sb="0" eb="1">
      <t>アサ</t>
    </rPh>
    <rPh sb="2" eb="3">
      <t>ユウ</t>
    </rPh>
    <phoneticPr fontId="1"/>
  </si>
  <si>
    <r>
      <t xml:space="preserve">民宿なかみち
</t>
    </r>
    <r>
      <rPr>
        <b/>
        <sz val="11"/>
        <color rgb="FFFF0000"/>
        <rFont val="Meiryo UI"/>
        <family val="3"/>
        <charset val="128"/>
      </rPr>
      <t>楽天</t>
    </r>
    <r>
      <rPr>
        <sz val="11"/>
        <color theme="1"/>
        <rFont val="Meiryo UI"/>
        <family val="3"/>
        <charset val="128"/>
      </rPr>
      <t>15:00~24:00
クレジットカード決済済み</t>
    </r>
    <rPh sb="0" eb="2">
      <t>ミンシュク</t>
    </rPh>
    <phoneticPr fontId="1"/>
  </si>
  <si>
    <t>旬の野菜と魚を用いた家庭的な料理が自慢です。味付けには自信があり、煮物や鍋物だけでなく、一般の家庭でよく作られるカレーライスやロールキャベツなどほのぼのとした一品もございます。</t>
    <phoneticPr fontId="1"/>
  </si>
  <si>
    <t>朝･夕</t>
    <phoneticPr fontId="1"/>
  </si>
  <si>
    <t>積丹半島</t>
    <rPh sb="0" eb="2">
      <t>シャコタン</t>
    </rPh>
    <rPh sb="2" eb="4">
      <t>ハントウ</t>
    </rPh>
    <phoneticPr fontId="1"/>
  </si>
  <si>
    <r>
      <t xml:space="preserve">下関市満珠荘 
</t>
    </r>
    <r>
      <rPr>
        <b/>
        <sz val="11"/>
        <color rgb="FFFF0000"/>
        <rFont val="Meiryo UI"/>
        <family val="3"/>
        <charset val="128"/>
      </rPr>
      <t>楽天</t>
    </r>
    <r>
      <rPr>
        <sz val="10"/>
        <color theme="1"/>
        <rFont val="Meiryo UI"/>
        <family val="3"/>
        <charset val="128"/>
      </rPr>
      <t>15:00~19:30</t>
    </r>
    <r>
      <rPr>
        <sz val="11"/>
        <color theme="1"/>
        <rFont val="Meiryo UI"/>
        <family val="3"/>
        <charset val="128"/>
      </rPr>
      <t xml:space="preserve">
クレジットカード決済済み</t>
    </r>
    <phoneticPr fontId="1"/>
  </si>
  <si>
    <t>施設全体が関門海峡の眺望を大切にした造りになっており、全面ガラス張りのレストランをはじめ、浴場から海峡の絶景をお楽しみいただけます。「地産地消」を基本とし、安心してお召し上がりいただける「下関の旬の味」を取りそろえております。</t>
    <phoneticPr fontId="1"/>
  </si>
  <si>
    <t>〇</t>
    <phoneticPr fontId="1"/>
  </si>
  <si>
    <t>Go</t>
    <phoneticPr fontId="1"/>
  </si>
  <si>
    <r>
      <t xml:space="preserve">民宿　崎野屋 
</t>
    </r>
    <r>
      <rPr>
        <b/>
        <sz val="11"/>
        <color rgb="FFFF0000"/>
        <rFont val="Meiryo UI"/>
        <family val="3"/>
        <charset val="128"/>
      </rPr>
      <t>楽天</t>
    </r>
    <r>
      <rPr>
        <sz val="11"/>
        <color theme="1"/>
        <rFont val="Meiryo UI"/>
        <family val="3"/>
        <charset val="128"/>
      </rPr>
      <t>15:00~19:00
クレジットカード決済済み</t>
    </r>
    <rPh sb="0" eb="2">
      <t>ミンシュク</t>
    </rPh>
    <rPh sb="3" eb="5">
      <t>サキノ</t>
    </rPh>
    <rPh sb="5" eb="6">
      <t>ヤ</t>
    </rPh>
    <phoneticPr fontId="1"/>
  </si>
  <si>
    <t>気仙沼の復興を応援する宿。
復興に携わる工事関係やボランティアの皆様、ビジネスマンや気仙沼に訪問される皆様を格安料金で応援します。</t>
    <phoneticPr fontId="1"/>
  </si>
  <si>
    <r>
      <t xml:space="preserve">小野川温泉　扇屋旅館 
</t>
    </r>
    <r>
      <rPr>
        <b/>
        <sz val="11"/>
        <color rgb="FFFF0000"/>
        <rFont val="Meiryo UI"/>
        <family val="3"/>
        <charset val="128"/>
      </rPr>
      <t>楽天</t>
    </r>
    <r>
      <rPr>
        <sz val="10"/>
        <color theme="1"/>
        <rFont val="Meiryo UI"/>
        <family val="3"/>
        <charset val="128"/>
      </rPr>
      <t>16:00~18:00</t>
    </r>
    <r>
      <rPr>
        <sz val="11"/>
        <color theme="1"/>
        <rFont val="Meiryo UI"/>
        <family val="3"/>
        <charset val="128"/>
      </rPr>
      <t xml:space="preserve">
クレジットカード決済済み</t>
    </r>
    <phoneticPr fontId="1"/>
  </si>
  <si>
    <t>米沢牛をメインに地元食材をふんだんに使った米沢の郷土料理をゆっくりお召し上がりください。代々引き継がれてきた良質な温泉は現在も変わることなく小野川温泉を潤し続けています。</t>
    <phoneticPr fontId="1"/>
  </si>
  <si>
    <r>
      <t xml:space="preserve">民宿松林
</t>
    </r>
    <r>
      <rPr>
        <b/>
        <sz val="11"/>
        <color rgb="FFFF0000"/>
        <rFont val="Meiryo UI"/>
        <family val="3"/>
        <charset val="128"/>
      </rPr>
      <t>楽天</t>
    </r>
    <r>
      <rPr>
        <sz val="10"/>
        <color theme="1"/>
        <rFont val="Meiryo UI"/>
        <family val="3"/>
        <charset val="128"/>
      </rPr>
      <t>15:00~1８:00</t>
    </r>
    <r>
      <rPr>
        <sz val="11"/>
        <color theme="1"/>
        <rFont val="Meiryo UI"/>
        <family val="3"/>
        <charset val="128"/>
      </rPr>
      <t xml:space="preserve">
クレジットカード決済済み</t>
    </r>
    <phoneticPr fontId="1"/>
  </si>
  <si>
    <r>
      <t xml:space="preserve">民宿みやけ荘
</t>
    </r>
    <r>
      <rPr>
        <b/>
        <sz val="11"/>
        <color rgb="FFFF0000"/>
        <rFont val="Meiryo UI"/>
        <family val="3"/>
        <charset val="128"/>
      </rPr>
      <t>楽天</t>
    </r>
    <r>
      <rPr>
        <sz val="10"/>
        <rFont val="Meiryo UI"/>
        <family val="3"/>
        <charset val="128"/>
      </rPr>
      <t>16:00~21:00</t>
    </r>
    <r>
      <rPr>
        <sz val="11"/>
        <rFont val="Meiryo UI"/>
        <family val="3"/>
        <charset val="128"/>
      </rPr>
      <t xml:space="preserve">
クレジットカード決済済み</t>
    </r>
    <phoneticPr fontId="1"/>
  </si>
  <si>
    <r>
      <t xml:space="preserve">尾ノ上Ｒｙｏｋａｎ
</t>
    </r>
    <r>
      <rPr>
        <b/>
        <sz val="11"/>
        <color rgb="FFFF0000"/>
        <rFont val="Meiryo UI"/>
        <family val="3"/>
        <charset val="128"/>
      </rPr>
      <t>楽天</t>
    </r>
    <r>
      <rPr>
        <sz val="10"/>
        <color theme="1"/>
        <rFont val="Meiryo UI"/>
        <family val="3"/>
        <charset val="128"/>
      </rPr>
      <t>15:00~18:00</t>
    </r>
    <r>
      <rPr>
        <sz val="11"/>
        <color theme="1"/>
        <rFont val="Meiryo UI"/>
        <family val="3"/>
        <charset val="128"/>
      </rPr>
      <t xml:space="preserve">
クレジットカード決済済み</t>
    </r>
    <phoneticPr fontId="1"/>
  </si>
  <si>
    <t>丘の上に建ち玄界灘が一望できる宿。呼子名物イカの活造りが付く一番人気のプランです。イカはもちろん、鮮魚の煮付け、お刺身の盛り合わせなど、呼子の海幸がふんだんに味わえます</t>
    <phoneticPr fontId="1"/>
  </si>
  <si>
    <t>ビジネス・観光地にも便利　コンビニ1階。ホテルセントポールの大人気夕食付プランに　トルコライス付が新登場！！　長崎Ｂ級グルメを心ゆくまでお楽しみ下さい</t>
    <phoneticPr fontId="1"/>
  </si>
  <si>
    <r>
      <t xml:space="preserve">ホテルセントポール長崎
</t>
    </r>
    <r>
      <rPr>
        <b/>
        <sz val="11"/>
        <color rgb="FFFF0000"/>
        <rFont val="Meiryo UI"/>
        <family val="3"/>
        <charset val="128"/>
      </rPr>
      <t>楽天</t>
    </r>
    <r>
      <rPr>
        <sz val="10"/>
        <color theme="1"/>
        <rFont val="Meiryo UI"/>
        <family val="3"/>
        <charset val="128"/>
      </rPr>
      <t>15:00~19:00</t>
    </r>
    <r>
      <rPr>
        <sz val="11"/>
        <color theme="1"/>
        <rFont val="Meiryo UI"/>
        <family val="3"/>
        <charset val="128"/>
      </rPr>
      <t xml:space="preserve">
クレジットカード決済済み</t>
    </r>
    <phoneticPr fontId="1"/>
  </si>
  <si>
    <r>
      <rPr>
        <sz val="11"/>
        <color rgb="FFFF0000"/>
        <rFont val="Meiryo UI"/>
        <family val="3"/>
        <charset val="128"/>
      </rPr>
      <t xml:space="preserve">佐世保バーガービッグマン
トルコライス（長崎）
</t>
    </r>
    <r>
      <rPr>
        <sz val="11"/>
        <rFont val="Meiryo UI"/>
        <family val="3"/>
        <charset val="128"/>
      </rPr>
      <t xml:space="preserve">宝来軒別館で長崎チャンポン
</t>
    </r>
    <r>
      <rPr>
        <sz val="11"/>
        <color theme="1"/>
        <rFont val="Meiryo UI"/>
        <family val="3"/>
        <charset val="128"/>
      </rPr>
      <t>卓袱料理</t>
    </r>
    <rPh sb="20" eb="22">
      <t>ナガサキ</t>
    </rPh>
    <phoneticPr fontId="1"/>
  </si>
  <si>
    <r>
      <t xml:space="preserve">ルートイングランティア
太宰府
</t>
    </r>
    <r>
      <rPr>
        <b/>
        <sz val="11"/>
        <color rgb="FFFF0000"/>
        <rFont val="Meiryo UI"/>
        <family val="3"/>
        <charset val="128"/>
      </rPr>
      <t>楽天</t>
    </r>
    <r>
      <rPr>
        <sz val="10"/>
        <color theme="1"/>
        <rFont val="Meiryo UI"/>
        <family val="3"/>
        <charset val="128"/>
      </rPr>
      <t>15:00~24:30</t>
    </r>
    <r>
      <rPr>
        <sz val="11"/>
        <color theme="1"/>
        <rFont val="Meiryo UI"/>
        <family val="3"/>
        <charset val="128"/>
      </rPr>
      <t xml:space="preserve">
クレジットカード決済済み</t>
    </r>
    <phoneticPr fontId="1"/>
  </si>
  <si>
    <r>
      <t xml:space="preserve">安田温泉やすらぎ
阿賀野
</t>
    </r>
    <r>
      <rPr>
        <b/>
        <sz val="11"/>
        <color rgb="FFFF0000"/>
        <rFont val="Meiryo UI"/>
        <family val="3"/>
        <charset val="128"/>
      </rPr>
      <t>楽天</t>
    </r>
    <r>
      <rPr>
        <sz val="10"/>
        <color theme="1"/>
        <rFont val="Meiryo UI"/>
        <family val="3"/>
        <charset val="128"/>
      </rPr>
      <t>16:00~21:00</t>
    </r>
    <r>
      <rPr>
        <sz val="11"/>
        <color theme="1"/>
        <rFont val="Meiryo UI"/>
        <family val="3"/>
        <charset val="128"/>
      </rPr>
      <t xml:space="preserve">
クレジットカード決済済み</t>
    </r>
    <phoneticPr fontId="1"/>
  </si>
  <si>
    <t>小ぶりなスーパー銭湯に、宿泊・食事がついたイメージです。受付の方々も愛想良い方だし、食事も豪華さはないものの、特にご飯は美味しいです。</t>
    <phoneticPr fontId="1"/>
  </si>
  <si>
    <r>
      <t xml:space="preserve">松屋別館
</t>
    </r>
    <r>
      <rPr>
        <b/>
        <sz val="11"/>
        <color rgb="FFFF0000"/>
        <rFont val="Meiryo UI"/>
        <family val="3"/>
        <charset val="128"/>
      </rPr>
      <t>楽天</t>
    </r>
    <r>
      <rPr>
        <sz val="10"/>
        <color theme="1"/>
        <rFont val="Meiryo UI"/>
        <family val="3"/>
        <charset val="128"/>
      </rPr>
      <t>16:00~20:00</t>
    </r>
    <r>
      <rPr>
        <sz val="11"/>
        <color theme="1"/>
        <rFont val="Meiryo UI"/>
        <family val="3"/>
        <charset val="128"/>
      </rPr>
      <t xml:space="preserve">
クレジットカード決済済み</t>
    </r>
    <phoneticPr fontId="1"/>
  </si>
  <si>
    <r>
      <t xml:space="preserve">ホテルウェルネス因幡路
</t>
    </r>
    <r>
      <rPr>
        <b/>
        <sz val="11"/>
        <color rgb="FFFF0000"/>
        <rFont val="Meiryo UI"/>
        <family val="3"/>
        <charset val="128"/>
      </rPr>
      <t>楽天</t>
    </r>
    <r>
      <rPr>
        <sz val="10"/>
        <color theme="1"/>
        <rFont val="Meiryo UI"/>
        <family val="3"/>
        <charset val="128"/>
      </rPr>
      <t>16:00~19:30</t>
    </r>
    <r>
      <rPr>
        <sz val="11"/>
        <color theme="1"/>
        <rFont val="Meiryo UI"/>
        <family val="3"/>
        <charset val="128"/>
      </rPr>
      <t xml:space="preserve">
クレジットカード決済済み</t>
    </r>
    <phoneticPr fontId="1"/>
  </si>
  <si>
    <t>日本最大の湖山池を望む展望浴場と山陰の幸が自慢の宿♪お食事のボリュームは満点ながらも料金はお手頃！季節の味覚もしっかり盛り込んだお料理をご用意いたします。</t>
    <phoneticPr fontId="1"/>
  </si>
  <si>
    <r>
      <t xml:space="preserve">鵜の浜温泉
ロイヤルホテル小林
</t>
    </r>
    <r>
      <rPr>
        <b/>
        <sz val="11"/>
        <color rgb="FFFF0000"/>
        <rFont val="Meiryo UI"/>
        <family val="3"/>
        <charset val="128"/>
      </rPr>
      <t>楽天</t>
    </r>
    <r>
      <rPr>
        <sz val="10"/>
        <color theme="1"/>
        <rFont val="Meiryo UI"/>
        <family val="3"/>
        <charset val="128"/>
      </rPr>
      <t>15:00~19:00</t>
    </r>
    <r>
      <rPr>
        <sz val="11"/>
        <color theme="1"/>
        <rFont val="Meiryo UI"/>
        <family val="3"/>
        <charset val="128"/>
      </rPr>
      <t xml:space="preserve">
クレジットカード決済済み</t>
    </r>
    <rPh sb="0" eb="1">
      <t>ウ</t>
    </rPh>
    <rPh sb="2" eb="3">
      <t>ハマ</t>
    </rPh>
    <rPh sb="3" eb="5">
      <t>オンセン</t>
    </rPh>
    <rPh sb="13" eb="15">
      <t>コバヤシ</t>
    </rPh>
    <phoneticPr fontId="1"/>
  </si>
  <si>
    <r>
      <t xml:space="preserve">ハタゴイン福島広野
</t>
    </r>
    <r>
      <rPr>
        <b/>
        <sz val="11"/>
        <color rgb="FFFF0000"/>
        <rFont val="Meiryo UI"/>
        <family val="3"/>
        <charset val="128"/>
      </rPr>
      <t>楽天</t>
    </r>
    <r>
      <rPr>
        <sz val="10"/>
        <rFont val="Meiryo UI"/>
        <family val="3"/>
        <charset val="128"/>
      </rPr>
      <t>15:00~20:00</t>
    </r>
    <r>
      <rPr>
        <sz val="11"/>
        <color theme="1"/>
        <rFont val="Meiryo UI"/>
        <family val="3"/>
        <charset val="128"/>
      </rPr>
      <t xml:space="preserve">
クレジットカード決済済み</t>
    </r>
    <rPh sb="10" eb="12">
      <t>ラクテン</t>
    </rPh>
    <phoneticPr fontId="1"/>
  </si>
  <si>
    <t>ふくしまの生産者のプライドがつまった農林水産物【ふくしまプライド。】を応援しています♪昔懐かしい銭湯スタイルの大浴場あり！
スタンダードプラン 《 夕朝食付 》！【大浴場＆男性サウナあり】★漫画読み放題☆</t>
    <phoneticPr fontId="1"/>
  </si>
  <si>
    <t>NHK「今日の料理」をはじめ、多くのメディアにご紹介いただいてきた当館の精進料理を、ご宿泊のお客様向けにご用意するプランです。
出羽三山参拝に備え、精進潔斎のために供されてきた出羽三山精進料理。山伏修験の里で継承されてきた精進料理を手軽にお楽しみいただけます。</t>
    <phoneticPr fontId="1"/>
  </si>
  <si>
    <t>ブナの木々、白樺林に囲まれた、高原の静かな山宿です。水沢温泉の源泉より引湯した、さらりとした炭酸水素塩泉が自慢。ご夕食は、秋田を代表する田舎料理中心のどこか懐かしさを感じるお献立。朝食は、ご飯3杯食べたくなる、おかず豊富なご夕食をご用意しております。</t>
    <phoneticPr fontId="1"/>
  </si>
  <si>
    <r>
      <t xml:space="preserve">多聞館
</t>
    </r>
    <r>
      <rPr>
        <b/>
        <sz val="11"/>
        <color rgb="FFFF0000"/>
        <rFont val="Meiryo UI"/>
        <family val="3"/>
        <charset val="128"/>
      </rPr>
      <t>楽天</t>
    </r>
    <r>
      <rPr>
        <sz val="11"/>
        <color theme="1"/>
        <rFont val="Meiryo UI"/>
        <family val="3"/>
        <charset val="128"/>
      </rPr>
      <t>1</t>
    </r>
    <r>
      <rPr>
        <sz val="10"/>
        <color theme="1"/>
        <rFont val="Meiryo UI"/>
        <family val="3"/>
        <charset val="128"/>
      </rPr>
      <t>4:00~19:00</t>
    </r>
    <r>
      <rPr>
        <sz val="11"/>
        <color theme="1"/>
        <rFont val="Meiryo UI"/>
        <family val="3"/>
        <charset val="128"/>
      </rPr>
      <t xml:space="preserve">
クレジットカード決済済み</t>
    </r>
    <phoneticPr fontId="1"/>
  </si>
  <si>
    <r>
      <t xml:space="preserve">湯治湯坊　旬樹庵
ハイランドホテル山荘
</t>
    </r>
    <r>
      <rPr>
        <b/>
        <sz val="11"/>
        <color rgb="FFFF0000"/>
        <rFont val="Meiryo UI"/>
        <family val="3"/>
        <charset val="128"/>
      </rPr>
      <t>楽天</t>
    </r>
    <r>
      <rPr>
        <sz val="10"/>
        <color theme="1"/>
        <rFont val="Meiryo UI"/>
        <family val="3"/>
        <charset val="128"/>
      </rPr>
      <t>15:00~18:00</t>
    </r>
    <r>
      <rPr>
        <sz val="11"/>
        <color theme="1"/>
        <rFont val="Meiryo UI"/>
        <family val="3"/>
        <charset val="128"/>
      </rPr>
      <t xml:space="preserve">
クレジットカード決済済み</t>
    </r>
    <phoneticPr fontId="1"/>
  </si>
  <si>
    <r>
      <t xml:space="preserve">網走　北海ホテル
</t>
    </r>
    <r>
      <rPr>
        <b/>
        <sz val="11"/>
        <color rgb="FFFF0000"/>
        <rFont val="Meiryo UI"/>
        <family val="3"/>
        <charset val="128"/>
      </rPr>
      <t>楽天</t>
    </r>
    <r>
      <rPr>
        <sz val="10"/>
        <color theme="1"/>
        <rFont val="Meiryo UI"/>
        <family val="3"/>
        <charset val="128"/>
      </rPr>
      <t>15:00~24:30</t>
    </r>
    <r>
      <rPr>
        <sz val="11"/>
        <color theme="1"/>
        <rFont val="Meiryo UI"/>
        <family val="3"/>
        <charset val="128"/>
      </rPr>
      <t xml:space="preserve">
クレジットカード決済済み</t>
    </r>
    <phoneticPr fontId="1"/>
  </si>
  <si>
    <t>★オススメ★ しっかり食べよう！２食付ビジネスプラン★WI-FI接続無料★旅の疲れを癒す大浴場はイオン化作用の強いとされる薬石「光明石」を使用した人工の温泉です</t>
    <phoneticPr fontId="1"/>
  </si>
  <si>
    <r>
      <t xml:space="preserve">ホテルグランミラージュ
</t>
    </r>
    <r>
      <rPr>
        <b/>
        <sz val="11"/>
        <color rgb="FFFF0000"/>
        <rFont val="Meiryo UI"/>
        <family val="3"/>
        <charset val="128"/>
      </rPr>
      <t>楽天</t>
    </r>
    <r>
      <rPr>
        <sz val="10"/>
        <color theme="1"/>
        <rFont val="Meiryo UI"/>
        <family val="3"/>
        <charset val="128"/>
      </rPr>
      <t>15:00~21:00</t>
    </r>
    <r>
      <rPr>
        <sz val="11"/>
        <color theme="1"/>
        <rFont val="Meiryo UI"/>
        <family val="3"/>
        <charset val="128"/>
      </rPr>
      <t xml:space="preserve">
現地支払い(現金）</t>
    </r>
    <rPh sb="12" eb="14">
      <t>ラクテン</t>
    </rPh>
    <phoneticPr fontId="1"/>
  </si>
  <si>
    <r>
      <rPr>
        <sz val="11"/>
        <rFont val="Meiryo UI"/>
        <family val="3"/>
        <charset val="128"/>
      </rPr>
      <t xml:space="preserve">天然温泉リラックスパーク　テルメ金沢
</t>
    </r>
    <r>
      <rPr>
        <b/>
        <sz val="11"/>
        <color rgb="FFFF0000"/>
        <rFont val="Meiryo UI"/>
        <family val="3"/>
        <charset val="128"/>
      </rPr>
      <t>楽天</t>
    </r>
    <r>
      <rPr>
        <sz val="10"/>
        <color theme="1"/>
        <rFont val="Meiryo UI"/>
        <family val="3"/>
        <charset val="128"/>
      </rPr>
      <t xml:space="preserve">15:00~22:00
</t>
    </r>
    <r>
      <rPr>
        <sz val="11"/>
        <color theme="1"/>
        <rFont val="Meiryo UI"/>
        <family val="3"/>
        <charset val="128"/>
      </rPr>
      <t>クレジットカード決済済み</t>
    </r>
    <phoneticPr fontId="1"/>
  </si>
  <si>
    <r>
      <rPr>
        <sz val="11"/>
        <rFont val="Meiryo UI"/>
        <family val="3"/>
        <charset val="128"/>
      </rPr>
      <t xml:space="preserve">敦賀トンネル温泉
北国グランドホテル
</t>
    </r>
    <r>
      <rPr>
        <b/>
        <sz val="11"/>
        <color rgb="FFFF0000"/>
        <rFont val="Meiryo UI"/>
        <family val="3"/>
        <charset val="128"/>
      </rPr>
      <t>楽天</t>
    </r>
    <r>
      <rPr>
        <sz val="10"/>
        <color theme="1"/>
        <rFont val="Meiryo UI"/>
        <family val="3"/>
        <charset val="128"/>
      </rPr>
      <t>14:30~19:30</t>
    </r>
    <r>
      <rPr>
        <sz val="11"/>
        <color theme="1"/>
        <rFont val="Meiryo UI"/>
        <family val="3"/>
        <charset val="128"/>
      </rPr>
      <t xml:space="preserve">
クレジットカード決済済み</t>
    </r>
    <phoneticPr fontId="1"/>
  </si>
  <si>
    <r>
      <t xml:space="preserve">かごしまプラザホテル
天文館
</t>
    </r>
    <r>
      <rPr>
        <b/>
        <sz val="11"/>
        <color rgb="FFFF0000"/>
        <rFont val="Meiryo UI"/>
        <family val="3"/>
        <charset val="128"/>
      </rPr>
      <t>楽天</t>
    </r>
    <r>
      <rPr>
        <sz val="10"/>
        <color theme="1"/>
        <rFont val="Meiryo UI"/>
        <family val="3"/>
        <charset val="128"/>
      </rPr>
      <t>15:00~26:00</t>
    </r>
    <r>
      <rPr>
        <sz val="11"/>
        <color theme="1"/>
        <rFont val="Meiryo UI"/>
        <family val="3"/>
        <charset val="128"/>
      </rPr>
      <t xml:space="preserve">
クレジットカード決済済み</t>
    </r>
    <phoneticPr fontId="1"/>
  </si>
  <si>
    <r>
      <rPr>
        <sz val="11"/>
        <rFont val="Meiryo UI"/>
        <family val="3"/>
        <charset val="128"/>
      </rPr>
      <t xml:space="preserve">くしき野白浜温泉
みすまるの湯
</t>
    </r>
    <r>
      <rPr>
        <b/>
        <sz val="11"/>
        <color rgb="FFFF0000"/>
        <rFont val="Meiryo UI"/>
        <family val="3"/>
        <charset val="128"/>
      </rPr>
      <t>楽天</t>
    </r>
    <r>
      <rPr>
        <sz val="10"/>
        <color theme="1"/>
        <rFont val="Meiryo UI"/>
        <family val="3"/>
        <charset val="128"/>
      </rPr>
      <t>16:30~19:00</t>
    </r>
    <r>
      <rPr>
        <sz val="11"/>
        <color theme="1"/>
        <rFont val="Meiryo UI"/>
        <family val="3"/>
        <charset val="128"/>
      </rPr>
      <t xml:space="preserve">
現地支払い(現金）</t>
    </r>
    <phoneticPr fontId="1"/>
  </si>
  <si>
    <t>東シナ海が一望できる抜群のロケーションが自慢の温泉。鯛のあら煮をメインに旬の食材や地元産の無農薬野菜などを使った料理（約7〜8品）。</t>
    <phoneticPr fontId="1"/>
  </si>
  <si>
    <t>定置網でとれる日本海の新鮮なお魚等、本物の美味しさを見つけてみませんか。島根県の日本海側に位置する宿です。お食事をしたり、お部屋でゆっくり過ごしたり、温泉に浸かりながら…目の前に広がる日本海の絶景を心ゆくまで堪能いただけます。</t>
    <phoneticPr fontId="1"/>
  </si>
  <si>
    <r>
      <t xml:space="preserve">銀海 
</t>
    </r>
    <r>
      <rPr>
        <b/>
        <sz val="11"/>
        <color rgb="FFFF0000"/>
        <rFont val="Meiryo UI"/>
        <family val="3"/>
        <charset val="128"/>
      </rPr>
      <t>楽天</t>
    </r>
    <r>
      <rPr>
        <sz val="10"/>
        <color theme="1"/>
        <rFont val="Meiryo UI"/>
        <family val="3"/>
        <charset val="128"/>
      </rPr>
      <t>16:00~19:00</t>
    </r>
    <r>
      <rPr>
        <sz val="11"/>
        <color theme="1"/>
        <rFont val="Meiryo UI"/>
        <family val="3"/>
        <charset val="128"/>
      </rPr>
      <t xml:space="preserve">
クレジットカード決済済み</t>
    </r>
    <phoneticPr fontId="1"/>
  </si>
  <si>
    <t>日本の朝日百選の宿に認定された絶景！美しい朝日に心洗われる。魚貝のお造りや焼物・揚物…等々、魚の旨さはお墨付き。また、お野菜、お肉など、【地産地消】の考えを大切にした食材を豊富に取り揃えてご用意</t>
    <phoneticPr fontId="1"/>
  </si>
  <si>
    <r>
      <t xml:space="preserve">MASCOS　HOTEL
</t>
    </r>
    <r>
      <rPr>
        <b/>
        <sz val="11"/>
        <color rgb="FFFF0000"/>
        <rFont val="Meiryo UI"/>
        <family val="3"/>
        <charset val="128"/>
      </rPr>
      <t>楽天</t>
    </r>
    <r>
      <rPr>
        <sz val="10"/>
        <color theme="1"/>
        <rFont val="Meiryo UI"/>
        <family val="3"/>
        <charset val="128"/>
      </rPr>
      <t>15:00~19:00</t>
    </r>
    <r>
      <rPr>
        <sz val="11"/>
        <color theme="1"/>
        <rFont val="Meiryo UI"/>
        <family val="3"/>
        <charset val="128"/>
      </rPr>
      <t xml:space="preserve">
クレジットカード決済済み</t>
    </r>
    <phoneticPr fontId="1"/>
  </si>
  <si>
    <r>
      <t xml:space="preserve">サンチェリー北郷
</t>
    </r>
    <r>
      <rPr>
        <b/>
        <sz val="11"/>
        <color rgb="FFFF0000"/>
        <rFont val="Meiryo UI"/>
        <family val="3"/>
        <charset val="128"/>
      </rPr>
      <t>楽天</t>
    </r>
    <r>
      <rPr>
        <sz val="10"/>
        <color theme="1"/>
        <rFont val="Meiryo UI"/>
        <family val="3"/>
        <charset val="128"/>
      </rPr>
      <t>15:00~26:00</t>
    </r>
    <r>
      <rPr>
        <sz val="11"/>
        <color theme="1"/>
        <rFont val="Meiryo UI"/>
        <family val="3"/>
        <charset val="128"/>
      </rPr>
      <t xml:space="preserve">
クレジットカード決済済み</t>
    </r>
    <phoneticPr fontId="1"/>
  </si>
  <si>
    <t>2019年4月リニューアルOPEN★全室専用露天風呂付き。お夕食は季節替わりの和洋会席料理をお召し上がり下さい！宮崎ブランド牛「宮崎牛」をはじめとして、季節を感じる前菜〜造里、焼物から洋皿、デザートまで全９品程度の料理内容となります★</t>
    <phoneticPr fontId="1"/>
  </si>
  <si>
    <t>強風の名所襟裳岬の海でしっかり鍛えられた海の幸を、宿の素材を生かした調理方法で豪快で丹念に料理します。街側のお部屋のご利用となります。一人旅、ビジネス・出張時にオススメの快適なお部屋です。</t>
    <phoneticPr fontId="1"/>
  </si>
  <si>
    <r>
      <t xml:space="preserve">クリフハウス・柳田旅館
</t>
    </r>
    <r>
      <rPr>
        <b/>
        <sz val="11"/>
        <color rgb="FFFF0000"/>
        <rFont val="Meiryo UI"/>
        <family val="3"/>
        <charset val="128"/>
      </rPr>
      <t>楽天</t>
    </r>
    <r>
      <rPr>
        <sz val="10"/>
        <color theme="1"/>
        <rFont val="Meiryo UI"/>
        <family val="3"/>
        <charset val="128"/>
      </rPr>
      <t>15:00~20:00</t>
    </r>
    <r>
      <rPr>
        <sz val="11"/>
        <color theme="1"/>
        <rFont val="Meiryo UI"/>
        <family val="3"/>
        <charset val="128"/>
      </rPr>
      <t xml:space="preserve">
クレジットカード決済済み</t>
    </r>
    <phoneticPr fontId="1"/>
  </si>
  <si>
    <t>富山
高岡</t>
    <rPh sb="0" eb="2">
      <t>トヤマ</t>
    </rPh>
    <phoneticPr fontId="1"/>
  </si>
  <si>
    <t>氷見</t>
    <rPh sb="0" eb="2">
      <t>ヒミ</t>
    </rPh>
    <phoneticPr fontId="1"/>
  </si>
  <si>
    <r>
      <t xml:space="preserve">民宿　潮の美
</t>
    </r>
    <r>
      <rPr>
        <b/>
        <sz val="11"/>
        <color rgb="FFFF0000"/>
        <rFont val="Meiryo UI"/>
        <family val="3"/>
        <charset val="128"/>
      </rPr>
      <t>楽天</t>
    </r>
    <r>
      <rPr>
        <sz val="10"/>
        <color theme="1"/>
        <rFont val="Meiryo UI"/>
        <family val="3"/>
        <charset val="128"/>
      </rPr>
      <t>16:00~18:00</t>
    </r>
    <r>
      <rPr>
        <sz val="11"/>
        <color theme="1"/>
        <rFont val="Meiryo UI"/>
        <family val="3"/>
        <charset val="128"/>
      </rPr>
      <t xml:space="preserve">
クレジットカード決済済み</t>
    </r>
    <phoneticPr fontId="1"/>
  </si>
  <si>
    <t>当館は自慢の灘浦海岸の景色が一望！全室オーシャンビュー！！
食事は完全部屋食。気を使わずにゆっくりお召し上がりください。
その日の美味しい魚介類を使って、その日の美味しい食べ方で、お出しする ボーリューム満点の磯会席を味わいください。</t>
    <phoneticPr fontId="1"/>
  </si>
  <si>
    <t>富岩運河環水公園
瑞龍寺、高岡大佛、高岡古城公園
新湊漁港の昼セリ見学
雨晴海岸、義経雨はらしの岩
忍者ハットリくんカラクリ時計
氷見漁港場外市場 ひみ番屋街</t>
    <phoneticPr fontId="1"/>
  </si>
  <si>
    <t>小浜
天橋立</t>
    <rPh sb="0" eb="2">
      <t>コハマ</t>
    </rPh>
    <phoneticPr fontId="1"/>
  </si>
  <si>
    <t>豊岡</t>
    <rPh sb="0" eb="2">
      <t>トヨオカ</t>
    </rPh>
    <phoneticPr fontId="1"/>
  </si>
  <si>
    <r>
      <t xml:space="preserve">リフレッツ湯布院
(富士通直営保養所）
</t>
    </r>
    <r>
      <rPr>
        <sz val="11"/>
        <rFont val="Meiryo UI"/>
        <family val="3"/>
        <charset val="128"/>
      </rPr>
      <t>15:00~
現地支払い</t>
    </r>
    <rPh sb="5" eb="8">
      <t>ユフイン</t>
    </rPh>
    <rPh sb="10" eb="13">
      <t>フジツウ</t>
    </rPh>
    <rPh sb="13" eb="15">
      <t>チョクエイ</t>
    </rPh>
    <rPh sb="15" eb="17">
      <t>ホヨウ</t>
    </rPh>
    <rPh sb="17" eb="18">
      <t>ジョ</t>
    </rPh>
    <rPh sb="27" eb="29">
      <t>ゲンチ</t>
    </rPh>
    <rPh sb="29" eb="31">
      <t>シハラ</t>
    </rPh>
    <phoneticPr fontId="1"/>
  </si>
  <si>
    <t>全国区になりつつある宇和島名物『じゃこ天』に鯛の刺身ををアツアツのご飯にのせ、タレや薬味などをかけて食す『宇和島鯛めし』など
郷土食にこだわって調理をしております。</t>
    <phoneticPr fontId="1"/>
  </si>
  <si>
    <r>
      <t xml:space="preserve">ホテルイシバシ
</t>
    </r>
    <r>
      <rPr>
        <b/>
        <sz val="11"/>
        <color rgb="FFFF0000"/>
        <rFont val="Meiryo UI"/>
        <family val="3"/>
        <charset val="128"/>
      </rPr>
      <t>楽天</t>
    </r>
    <r>
      <rPr>
        <sz val="10"/>
        <color theme="1"/>
        <rFont val="Meiryo UI"/>
        <family val="3"/>
        <charset val="128"/>
      </rPr>
      <t>15:00~20:00</t>
    </r>
    <r>
      <rPr>
        <sz val="11"/>
        <color theme="1"/>
        <rFont val="Meiryo UI"/>
        <family val="3"/>
        <charset val="128"/>
      </rPr>
      <t xml:space="preserve">
クレジットカード決済済み</t>
    </r>
    <phoneticPr fontId="1"/>
  </si>
  <si>
    <t>白身で身の引き締まったヘルシーなあんこうの鍋に、高知県の地鶏
「土佐ジロー」の卵など料理長厳選の食材で土佐の味覚をご堪能ください。高知県のほぼ中央、土佐和紙発祥の里・いの町の高台に立地し、全室から仁淀川の美しい流れを眺めることができます。</t>
    <phoneticPr fontId="1"/>
  </si>
  <si>
    <r>
      <t xml:space="preserve">仁淀川伊野温泉
かんぽの宿伊野
</t>
    </r>
    <r>
      <rPr>
        <b/>
        <sz val="11"/>
        <color rgb="FFFF0000"/>
        <rFont val="Meiryo UI"/>
        <family val="3"/>
        <charset val="128"/>
      </rPr>
      <t>楽天</t>
    </r>
    <r>
      <rPr>
        <sz val="10"/>
        <color theme="1"/>
        <rFont val="Meiryo UI"/>
        <family val="3"/>
        <charset val="128"/>
      </rPr>
      <t>15:00~19:30</t>
    </r>
    <r>
      <rPr>
        <sz val="11"/>
        <color theme="1"/>
        <rFont val="Meiryo UI"/>
        <family val="3"/>
        <charset val="128"/>
      </rPr>
      <t xml:space="preserve">
クレジットカード決済済み</t>
    </r>
    <phoneticPr fontId="1"/>
  </si>
  <si>
    <t>「飛騨街道 旅がらす」
「緑亭 朴葉みそ」
「ご飯にかける飛騨牛ハンバ具ー」
「飛騨清見ソース」、古川屋 「あげづけ」</t>
    <phoneticPr fontId="1"/>
  </si>
  <si>
    <t>新鮮海の幸などのご夕食、深層から湧き出る【宍喰温泉】、全室オーシャンフロント…ホテルリビエラししくいのすべてをご満喫ください♪
太平洋が目の前に広がる10畳のお部屋。5名様まで宿泊可能</t>
    <phoneticPr fontId="1"/>
  </si>
  <si>
    <t>『あなたの旅をもっと愉しく、さらにおいしく』をコンセプトに、バイキング朝食を無料でご提供。ご夕食は、定食付プラン　もしくは、焼酎orハイボールとおつまみが付いた“だれやみセット”付プランからお選びいただけます。</t>
    <phoneticPr fontId="1"/>
  </si>
  <si>
    <r>
      <t xml:space="preserve">ホテルルートイン
延岡駅前 
</t>
    </r>
    <r>
      <rPr>
        <b/>
        <sz val="11"/>
        <color rgb="FFFF0000"/>
        <rFont val="Meiryo UI"/>
        <family val="3"/>
        <charset val="128"/>
      </rPr>
      <t>楽天</t>
    </r>
    <r>
      <rPr>
        <sz val="10"/>
        <color theme="1"/>
        <rFont val="Meiryo UI"/>
        <family val="3"/>
        <charset val="128"/>
      </rPr>
      <t>15:00~20:30</t>
    </r>
    <r>
      <rPr>
        <sz val="11"/>
        <color theme="1"/>
        <rFont val="Meiryo UI"/>
        <family val="3"/>
        <charset val="128"/>
      </rPr>
      <t xml:space="preserve">
クレジットカード決済済み</t>
    </r>
    <phoneticPr fontId="1"/>
  </si>
  <si>
    <r>
      <t xml:space="preserve">リゾーピア久美浜
</t>
    </r>
    <r>
      <rPr>
        <sz val="10"/>
        <rFont val="Meiryo UI"/>
        <family val="3"/>
        <charset val="128"/>
      </rPr>
      <t xml:space="preserve">15:00～
</t>
    </r>
    <r>
      <rPr>
        <sz val="11"/>
        <rFont val="Meiryo UI"/>
        <family val="3"/>
        <charset val="128"/>
      </rPr>
      <t>現地決済
14166887</t>
    </r>
    <rPh sb="16" eb="18">
      <t>ゲンチ</t>
    </rPh>
    <rPh sb="18" eb="20">
      <t>ケッサイ</t>
    </rPh>
    <phoneticPr fontId="1"/>
  </si>
  <si>
    <t>朝･夕</t>
    <rPh sb="0" eb="1">
      <t>アサ</t>
    </rPh>
    <phoneticPr fontId="1"/>
  </si>
  <si>
    <t>鵜戸神宮、サンメッセ日南、青島神社
はまぐり碁石の里、大御神社
願いが叶うクルスの海、馬ケ背
延岡城跡</t>
    <phoneticPr fontId="1"/>
  </si>
  <si>
    <t>霧島神宮、関之尾滝
道の駅 すえよし四季祭市場
飫肥城跡</t>
    <phoneticPr fontId="1"/>
  </si>
  <si>
    <t>観音寺</t>
    <rPh sb="0" eb="3">
      <t>カンオンジ</t>
    </rPh>
    <phoneticPr fontId="1"/>
  </si>
  <si>
    <r>
      <t xml:space="preserve">遍路民宿　鶴吉 
</t>
    </r>
    <r>
      <rPr>
        <b/>
        <sz val="11"/>
        <color rgb="FFFF0000"/>
        <rFont val="Meiryo UI"/>
        <family val="3"/>
        <charset val="128"/>
      </rPr>
      <t>楽天</t>
    </r>
    <r>
      <rPr>
        <sz val="10"/>
        <color theme="1"/>
        <rFont val="Meiryo UI"/>
        <family val="3"/>
        <charset val="128"/>
      </rPr>
      <t>16:00~19:00</t>
    </r>
    <r>
      <rPr>
        <sz val="11"/>
        <color theme="1"/>
        <rFont val="Meiryo UI"/>
        <family val="3"/>
        <charset val="128"/>
      </rPr>
      <t xml:space="preserve">
現地支払い(現金）</t>
    </r>
    <phoneticPr fontId="1"/>
  </si>
  <si>
    <r>
      <t xml:space="preserve">宍喰温泉
ホテルリビエラししくい 
</t>
    </r>
    <r>
      <rPr>
        <b/>
        <sz val="11"/>
        <color rgb="FFFF0000"/>
        <rFont val="Meiryo UI"/>
        <family val="3"/>
        <charset val="128"/>
      </rPr>
      <t>楽天</t>
    </r>
    <r>
      <rPr>
        <sz val="10"/>
        <color theme="1"/>
        <rFont val="Meiryo UI"/>
        <family val="3"/>
        <charset val="128"/>
      </rPr>
      <t>15:00~19:00</t>
    </r>
    <r>
      <rPr>
        <sz val="11"/>
        <color theme="1"/>
        <rFont val="Meiryo UI"/>
        <family val="3"/>
        <charset val="128"/>
      </rPr>
      <t xml:space="preserve">
クレジットカード決済済み</t>
    </r>
    <rPh sb="0" eb="2">
      <t>シシクイ</t>
    </rPh>
    <rPh sb="2" eb="4">
      <t>オンセン</t>
    </rPh>
    <phoneticPr fontId="1"/>
  </si>
  <si>
    <t>四国遍路73番出釈迦寺と74番甲山寺の中間にあるお遍路宿です。祖父と父が暮らした古民家を自ら改装してくつろげる空間にしました。夕食には自家栽培の季節の野菜と瀬戸内の小魚をメインとした家庭料理をご提供いたします。</t>
    <phoneticPr fontId="1"/>
  </si>
  <si>
    <t>（国家公務員共済組合連合会道後保養所）ゆづきで一番人気【坊ちゃん会席】の宿泊プランです。露天風呂からの夜空を眺めながら、ごゆっくり御入浴！ゆづきで一番人気【坊ちゃん会席】の宿泊プランです。</t>
    <phoneticPr fontId="1"/>
  </si>
  <si>
    <r>
      <t xml:space="preserve">松山・道後温泉
ＫＫＲ道後ゆづき
</t>
    </r>
    <r>
      <rPr>
        <b/>
        <sz val="11"/>
        <color rgb="FFFF0000"/>
        <rFont val="Meiryo UI"/>
        <family val="3"/>
        <charset val="128"/>
      </rPr>
      <t>楽天</t>
    </r>
    <r>
      <rPr>
        <sz val="10"/>
        <color theme="1"/>
        <rFont val="Meiryo UI"/>
        <family val="3"/>
        <charset val="128"/>
      </rPr>
      <t>15:00~18:30</t>
    </r>
    <r>
      <rPr>
        <sz val="11"/>
        <color theme="1"/>
        <rFont val="Meiryo UI"/>
        <family val="3"/>
        <charset val="128"/>
      </rPr>
      <t xml:space="preserve">
クレジットカード決済済み</t>
    </r>
    <phoneticPr fontId="1"/>
  </si>
  <si>
    <r>
      <t xml:space="preserve">尾道やすらぎの宿
しーそー 
</t>
    </r>
    <r>
      <rPr>
        <b/>
        <sz val="11"/>
        <color rgb="FFFF0000"/>
        <rFont val="Meiryo UI"/>
        <family val="3"/>
        <charset val="128"/>
      </rPr>
      <t>楽天</t>
    </r>
    <r>
      <rPr>
        <sz val="10"/>
        <color theme="1"/>
        <rFont val="Meiryo UI"/>
        <family val="3"/>
        <charset val="128"/>
      </rPr>
      <t>16:00~18:00</t>
    </r>
    <r>
      <rPr>
        <sz val="11"/>
        <color theme="1"/>
        <rFont val="Meiryo UI"/>
        <family val="3"/>
        <charset val="128"/>
      </rPr>
      <t xml:space="preserve">
クレジットカード決済済み</t>
    </r>
    <phoneticPr fontId="1"/>
  </si>
  <si>
    <r>
      <t xml:space="preserve">アパホテル〈札幌〉
</t>
    </r>
    <r>
      <rPr>
        <b/>
        <sz val="11"/>
        <color rgb="FFFF0000"/>
        <rFont val="Meiryo UI"/>
        <family val="3"/>
        <charset val="128"/>
      </rPr>
      <t>楽天</t>
    </r>
    <r>
      <rPr>
        <sz val="10"/>
        <color theme="1"/>
        <rFont val="Meiryo UI"/>
        <family val="3"/>
        <charset val="128"/>
      </rPr>
      <t>15:00~29:30</t>
    </r>
    <r>
      <rPr>
        <sz val="11"/>
        <color theme="1"/>
        <rFont val="Meiryo UI"/>
        <family val="3"/>
        <charset val="128"/>
      </rPr>
      <t xml:space="preserve">
クレジットカード決済済み</t>
    </r>
    <phoneticPr fontId="1"/>
  </si>
  <si>
    <r>
      <t xml:space="preserve">尾鷲シーサイドビュー
</t>
    </r>
    <r>
      <rPr>
        <b/>
        <sz val="11"/>
        <color rgb="FFFF0000"/>
        <rFont val="Meiryo UI"/>
        <family val="3"/>
        <charset val="128"/>
      </rPr>
      <t>楽天</t>
    </r>
    <r>
      <rPr>
        <sz val="10"/>
        <color theme="1"/>
        <rFont val="Meiryo UI"/>
        <family val="3"/>
        <charset val="128"/>
      </rPr>
      <t>15:00~19:00</t>
    </r>
    <r>
      <rPr>
        <sz val="11"/>
        <color theme="1"/>
        <rFont val="Meiryo UI"/>
        <family val="3"/>
        <charset val="128"/>
      </rPr>
      <t xml:space="preserve">
現地支払い(現金）</t>
    </r>
    <rPh sb="0" eb="2">
      <t>オワセ</t>
    </rPh>
    <phoneticPr fontId="1"/>
  </si>
  <si>
    <t>創業当時から、夕食は、お客様の部屋にてご提供しております。お客様と、マスクを着用した接客係１名のみにて対応しております。尾鷲シーサイドビュー わずか10室の小さな一軒宿。地元漁師と直接契約をして、東紀州産の天然クエだけを取扱っています。</t>
    <phoneticPr fontId="1"/>
  </si>
  <si>
    <t>鉄板オーダーレストラン、鉄板焼コーナーとアラゴスタの空間をひとつに新たなコンセプトのレストラン。ディナーチョイスプラン2020</t>
    <phoneticPr fontId="1"/>
  </si>
  <si>
    <r>
      <t xml:space="preserve">XIV淡路島
</t>
    </r>
    <r>
      <rPr>
        <sz val="11"/>
        <rFont val="Meiryo UI"/>
        <family val="3"/>
        <charset val="128"/>
      </rPr>
      <t>15:00~
現地支払い</t>
    </r>
    <phoneticPr fontId="1"/>
  </si>
  <si>
    <r>
      <t xml:space="preserve">アパホテル〈大阪天満〉
</t>
    </r>
    <r>
      <rPr>
        <b/>
        <sz val="11"/>
        <color rgb="FFFF0000"/>
        <rFont val="Meiryo UI"/>
        <family val="3"/>
        <charset val="128"/>
      </rPr>
      <t>楽天</t>
    </r>
    <r>
      <rPr>
        <sz val="10"/>
        <rFont val="Meiryo UI"/>
        <family val="3"/>
        <charset val="128"/>
      </rPr>
      <t>15:00~29:30</t>
    </r>
    <r>
      <rPr>
        <sz val="11"/>
        <rFont val="Meiryo UI"/>
        <family val="3"/>
        <charset val="128"/>
      </rPr>
      <t xml:space="preserve">
クレジットカード決済済み</t>
    </r>
    <phoneticPr fontId="1"/>
  </si>
  <si>
    <r>
      <t xml:space="preserve">アパホテル名古屋栄
</t>
    </r>
    <r>
      <rPr>
        <b/>
        <sz val="11"/>
        <color rgb="FFFF0000"/>
        <rFont val="Meiryo UI"/>
        <family val="3"/>
        <charset val="128"/>
      </rPr>
      <t>楽天</t>
    </r>
    <r>
      <rPr>
        <sz val="10"/>
        <color theme="1"/>
        <rFont val="Meiryo UI"/>
        <family val="3"/>
        <charset val="128"/>
      </rPr>
      <t>15:00~29:30</t>
    </r>
    <r>
      <rPr>
        <sz val="11"/>
        <color theme="1"/>
        <rFont val="Meiryo UI"/>
        <family val="3"/>
        <charset val="128"/>
      </rPr>
      <t xml:space="preserve">
クレジットカード決済済み</t>
    </r>
    <phoneticPr fontId="1"/>
  </si>
  <si>
    <t>諏訪湖畔で水面に最も近い宿。手を伸ばしたら届きそうな眺めをどうぞ。メインは信州プレミアム牛のステーキ。その他、鯉の甘露煮（または姫マスの塩焼き）・鯉の洗い・ワカサギや地野菜の天婦羅など自然豊かな諏訪の恵みをご堪能ください♪</t>
    <phoneticPr fontId="1"/>
  </si>
  <si>
    <r>
      <t xml:space="preserve">諏訪湖畔の宿
すわ湖苑
</t>
    </r>
    <r>
      <rPr>
        <b/>
        <sz val="11"/>
        <color rgb="FFFF0000"/>
        <rFont val="Meiryo UI"/>
        <family val="3"/>
        <charset val="128"/>
      </rPr>
      <t>楽天</t>
    </r>
    <r>
      <rPr>
        <sz val="10"/>
        <rFont val="Meiryo UI"/>
        <family val="3"/>
        <charset val="128"/>
      </rPr>
      <t>14:00~18:00</t>
    </r>
    <r>
      <rPr>
        <sz val="11"/>
        <rFont val="Meiryo UI"/>
        <family val="3"/>
        <charset val="128"/>
      </rPr>
      <t xml:space="preserve">
クレジットカード決済済み</t>
    </r>
    <phoneticPr fontId="1"/>
  </si>
  <si>
    <r>
      <t xml:space="preserve">アパホテル〈広島駅前〉
</t>
    </r>
    <r>
      <rPr>
        <b/>
        <sz val="11"/>
        <color rgb="FFFF0000"/>
        <rFont val="Meiryo UI"/>
        <family val="3"/>
        <charset val="128"/>
      </rPr>
      <t>楽天</t>
    </r>
    <r>
      <rPr>
        <sz val="10"/>
        <color theme="1"/>
        <rFont val="Meiryo UI"/>
        <family val="3"/>
        <charset val="128"/>
      </rPr>
      <t>15:00~29:30</t>
    </r>
    <r>
      <rPr>
        <sz val="11"/>
        <color theme="1"/>
        <rFont val="Meiryo UI"/>
        <family val="3"/>
        <charset val="128"/>
      </rPr>
      <t xml:space="preserve">
クレジットカード決済済み</t>
    </r>
    <phoneticPr fontId="1"/>
  </si>
  <si>
    <r>
      <t xml:space="preserve">岡山　いこいの村
</t>
    </r>
    <r>
      <rPr>
        <b/>
        <sz val="11"/>
        <color rgb="FFFF0000"/>
        <rFont val="Meiryo UI"/>
        <family val="3"/>
        <charset val="128"/>
      </rPr>
      <t>楽天</t>
    </r>
    <r>
      <rPr>
        <sz val="10"/>
        <color theme="1"/>
        <rFont val="Meiryo UI"/>
        <family val="3"/>
        <charset val="128"/>
      </rPr>
      <t>15:00~18:30</t>
    </r>
    <r>
      <rPr>
        <sz val="11"/>
        <color theme="1"/>
        <rFont val="Meiryo UI"/>
        <family val="3"/>
        <charset val="128"/>
      </rPr>
      <t xml:space="preserve">
クレジットカード決済済み</t>
    </r>
    <phoneticPr fontId="1"/>
  </si>
  <si>
    <r>
      <t xml:space="preserve">サンメンバーひるがの
</t>
    </r>
    <r>
      <rPr>
        <sz val="11"/>
        <rFont val="Meiryo UI"/>
        <family val="3"/>
        <charset val="128"/>
      </rPr>
      <t>15:00～
現地決済</t>
    </r>
    <phoneticPr fontId="1"/>
  </si>
  <si>
    <t>分類</t>
    <rPh sb="0" eb="2">
      <t>ブンルイ</t>
    </rPh>
    <phoneticPr fontId="1"/>
  </si>
  <si>
    <t>保</t>
    <rPh sb="0" eb="1">
      <t>ホ</t>
    </rPh>
    <phoneticPr fontId="1"/>
  </si>
  <si>
    <t>民</t>
    <rPh sb="0" eb="1">
      <t>ミン</t>
    </rPh>
    <phoneticPr fontId="1"/>
  </si>
  <si>
    <t>ホ</t>
    <phoneticPr fontId="1"/>
  </si>
  <si>
    <t>旅</t>
    <rPh sb="0" eb="1">
      <t>タビ</t>
    </rPh>
    <phoneticPr fontId="1"/>
  </si>
  <si>
    <t>ェ</t>
    <phoneticPr fontId="1"/>
  </si>
  <si>
    <t>鋸山、保田小学校（みちの駅）
常楽山萬徳寺、野島崎岬
魚見塚展望台</t>
    <phoneticPr fontId="1"/>
  </si>
  <si>
    <t>なんと言っても立地の良さだと思います。お部屋は少し古さを感じ、外観とのギャップがあるようです。サービスは過不足なし。お風呂はナノ粒子風呂でとても綺麗でした。駐車場からホテルまで直線距離で行けると良いなと思いました。</t>
    <phoneticPr fontId="1"/>
  </si>
  <si>
    <t>お部屋はせまかったけど、大浴場や、プールがあり気持ちよく過ごせました。立地は最高で国際通り目の前。また使わせて頂きたいです。</t>
    <rPh sb="1" eb="3">
      <t>ヘヤ</t>
    </rPh>
    <rPh sb="12" eb="15">
      <t>ダイヨクジョウ</t>
    </rPh>
    <rPh sb="23" eb="25">
      <t>キモ</t>
    </rPh>
    <rPh sb="28" eb="29">
      <t>ス</t>
    </rPh>
    <rPh sb="35" eb="37">
      <t>リッチ</t>
    </rPh>
    <rPh sb="38" eb="40">
      <t>サイコウ</t>
    </rPh>
    <rPh sb="41" eb="43">
      <t>コクサイ</t>
    </rPh>
    <rPh sb="43" eb="44">
      <t>ドオ</t>
    </rPh>
    <rPh sb="45" eb="46">
      <t>メ</t>
    </rPh>
    <rPh sb="47" eb="48">
      <t>マエ</t>
    </rPh>
    <rPh sb="51" eb="52">
      <t>ツカ</t>
    </rPh>
    <rPh sb="55" eb="56">
      <t>イタダ</t>
    </rPh>
    <phoneticPr fontId="1"/>
  </si>
  <si>
    <r>
      <t xml:space="preserve">沖縄ソバ（那覇空港）
中本鮮魚てんぷら店
</t>
    </r>
    <r>
      <rPr>
        <sz val="11"/>
        <rFont val="Meiryo UI"/>
        <family val="3"/>
        <charset val="128"/>
      </rPr>
      <t>OOLOO（オールー）のオムライス</t>
    </r>
    <rPh sb="0" eb="2">
      <t>オキナワ</t>
    </rPh>
    <rPh sb="5" eb="7">
      <t>ナハ</t>
    </rPh>
    <rPh sb="7" eb="9">
      <t>クウコウ</t>
    </rPh>
    <phoneticPr fontId="1"/>
  </si>
  <si>
    <t>「呉屋てんぷら屋」のサーターアンダギー
【沖縄南風堂】雪塩ちんすこう
「山原シークヮーサー」
「シーサーマスク」
【ほうき星】黒糖カヌレ</t>
    <phoneticPr fontId="1"/>
  </si>
  <si>
    <t>Sugar 沖縄焼菓子研究所 「ティグレ」
「紅いもタルト」
ポテトチップチョコレート「石垣の塩」
「塩パインバター」</t>
    <phoneticPr fontId="1"/>
  </si>
  <si>
    <r>
      <t xml:space="preserve">ソーキそば専門店「田舎」、鶏そば屋いしぐふーサービスステーキ「牛屋」
</t>
    </r>
    <r>
      <rPr>
        <sz val="11"/>
        <color rgb="FFFF0000"/>
        <rFont val="Meiryo UI"/>
        <family val="3"/>
        <charset val="128"/>
      </rPr>
      <t>みかど「ちゃんぽん、ポーク玉子定食」</t>
    </r>
    <r>
      <rPr>
        <sz val="11"/>
        <color theme="1"/>
        <rFont val="Meiryo UI"/>
        <family val="3"/>
        <charset val="128"/>
      </rPr>
      <t xml:space="preserve">
</t>
    </r>
    <r>
      <rPr>
        <sz val="11"/>
        <color rgb="FFFF0000"/>
        <rFont val="Meiryo UI"/>
        <family val="3"/>
        <charset val="128"/>
      </rPr>
      <t>ちゃんぽん三笠風
ポークたまごおにぎり（アメリカンビレッジ）
田中果実店（万座毛</t>
    </r>
    <r>
      <rPr>
        <sz val="11"/>
        <color theme="1"/>
        <rFont val="Meiryo UI"/>
        <family val="3"/>
        <charset val="128"/>
      </rPr>
      <t>）
KING TACOS 普天間店</t>
    </r>
    <phoneticPr fontId="1"/>
  </si>
  <si>
    <t>朝・夕</t>
    <rPh sb="0" eb="1">
      <t>アサ</t>
    </rPh>
    <phoneticPr fontId="1"/>
  </si>
  <si>
    <t>周遊ドレイブ
名護</t>
    <rPh sb="0" eb="2">
      <t>シュウユウ</t>
    </rPh>
    <phoneticPr fontId="1"/>
  </si>
  <si>
    <t>那覇</t>
    <phoneticPr fontId="1"/>
  </si>
  <si>
    <t>余市</t>
    <rPh sb="0" eb="2">
      <t>ヨイチ</t>
    </rPh>
    <phoneticPr fontId="1"/>
  </si>
  <si>
    <r>
      <t xml:space="preserve">歌才自然の家
</t>
    </r>
    <r>
      <rPr>
        <b/>
        <sz val="11"/>
        <color rgb="FFFF0000"/>
        <rFont val="Meiryo UI"/>
        <family val="3"/>
        <charset val="128"/>
      </rPr>
      <t>楽天</t>
    </r>
    <r>
      <rPr>
        <sz val="10"/>
        <color theme="1"/>
        <rFont val="Meiryo UI"/>
        <family val="3"/>
        <charset val="128"/>
      </rPr>
      <t>15:00～19:30</t>
    </r>
    <r>
      <rPr>
        <sz val="11"/>
        <color theme="1"/>
        <rFont val="Meiryo UI"/>
        <family val="3"/>
        <charset val="128"/>
      </rPr>
      <t xml:space="preserve">
クレジットカード決済済み</t>
    </r>
    <phoneticPr fontId="1"/>
  </si>
  <si>
    <r>
      <t xml:space="preserve">ホテル　水明閣 
</t>
    </r>
    <r>
      <rPr>
        <b/>
        <sz val="11"/>
        <color rgb="FFFF0000"/>
        <rFont val="Meiryo UI"/>
        <family val="3"/>
        <charset val="128"/>
      </rPr>
      <t>楽天</t>
    </r>
    <r>
      <rPr>
        <sz val="10"/>
        <color theme="1"/>
        <rFont val="Meiryo UI"/>
        <family val="3"/>
        <charset val="128"/>
      </rPr>
      <t>15:00～18:30</t>
    </r>
    <r>
      <rPr>
        <sz val="11"/>
        <color theme="1"/>
        <rFont val="Meiryo UI"/>
        <family val="3"/>
        <charset val="128"/>
      </rPr>
      <t xml:space="preserve">
クレジットカード決済済み</t>
    </r>
    <phoneticPr fontId="1"/>
  </si>
  <si>
    <t>ニッカウヰスキーの創業者・故　竹鶴政孝氏より「水明閣」と命名され、活きの良い鮎の塩焼きに専念した料亭が始まり。魅力は後志積丹半島近海の旬魚介を使った料理。５月～１１月迄は余市産の甘エビやイカ、６月～８月末迄は地元積丹半島のウニがお楽しみ頂けます。</t>
    <phoneticPr fontId="1"/>
  </si>
  <si>
    <t>cd</t>
    <phoneticPr fontId="1"/>
  </si>
  <si>
    <r>
      <t xml:space="preserve">大洗温泉　とびた荘
</t>
    </r>
    <r>
      <rPr>
        <b/>
        <sz val="11"/>
        <color rgb="FFFF0000"/>
        <rFont val="Meiryo UI"/>
        <family val="3"/>
        <charset val="128"/>
      </rPr>
      <t>楽天</t>
    </r>
    <r>
      <rPr>
        <sz val="11"/>
        <color theme="1"/>
        <rFont val="Meiryo UI"/>
        <family val="3"/>
        <charset val="128"/>
      </rPr>
      <t>15:00~18:00
クレジットカード決済済み</t>
    </r>
    <rPh sb="2" eb="4">
      <t>オンセン</t>
    </rPh>
    <rPh sb="8" eb="9">
      <t>ソウ</t>
    </rPh>
    <phoneticPr fontId="1"/>
  </si>
  <si>
    <t>ファミリー･ビジネスの方､お気軽にご旅行したいという方におすすめです！ ゆったりと寛げる大浴場、美味しい朝食が堪能できます 。男女別のお風呂は天然温泉です。肌にやさしく湯冷めしにくいとお客様に好評です。</t>
    <phoneticPr fontId="1"/>
  </si>
  <si>
    <t>大洗</t>
    <rPh sb="0" eb="2">
      <t>オオアライ</t>
    </rPh>
    <phoneticPr fontId="1"/>
  </si>
  <si>
    <t>日和山公園、石ノ森萬画館（石巻）
シーパルピア女川・地元市場ハマテラス
南三陸さんさん商店街
三陸復興国立公園
東日本大震災遺構・伝承館</t>
    <rPh sb="13" eb="15">
      <t>イシノマキ</t>
    </rPh>
    <phoneticPr fontId="1"/>
  </si>
  <si>
    <t>陸前高田
大船渡
釜石</t>
    <rPh sb="0" eb="1">
      <t>リク</t>
    </rPh>
    <rPh sb="1" eb="2">
      <t>マエ</t>
    </rPh>
    <rPh sb="2" eb="4">
      <t>タカダ</t>
    </rPh>
    <rPh sb="5" eb="8">
      <t>オオフナト</t>
    </rPh>
    <rPh sb="9" eb="11">
      <t>カマイシ</t>
    </rPh>
    <phoneticPr fontId="1"/>
  </si>
  <si>
    <r>
      <t>震災遺構 たろう観光ホテル</t>
    </r>
    <r>
      <rPr>
        <b/>
        <sz val="11"/>
        <color theme="1"/>
        <rFont val="Meiryo UI"/>
        <family val="3"/>
        <charset val="128"/>
      </rPr>
      <t xml:space="preserve">
龍泉洞（三大鍾乳洞）</t>
    </r>
    <r>
      <rPr>
        <sz val="11"/>
        <color theme="1"/>
        <rFont val="Meiryo UI"/>
        <family val="3"/>
        <charset val="128"/>
      </rPr>
      <t xml:space="preserve">
北山崎断崖クルーズ、明戸海岸防潮堤
つりがね洞、あまちゃんハウス（久慈）</t>
    </r>
    <rPh sb="27" eb="29">
      <t>ダンガイ</t>
    </rPh>
    <phoneticPr fontId="1"/>
  </si>
  <si>
    <r>
      <rPr>
        <sz val="11"/>
        <color rgb="FFFF0000"/>
        <rFont val="Meiryo UI"/>
        <family val="3"/>
        <charset val="128"/>
      </rPr>
      <t>八戸せんべい汁：いちば亭
いちご煮：波光食堂</t>
    </r>
    <r>
      <rPr>
        <sz val="11"/>
        <color theme="1"/>
        <rFont val="Meiryo UI"/>
        <family val="3"/>
        <charset val="128"/>
      </rPr>
      <t xml:space="preserve">
三沢ほっき丼
パイカ料理</t>
    </r>
    <rPh sb="16" eb="17">
      <t>ニ</t>
    </rPh>
    <phoneticPr fontId="1"/>
  </si>
  <si>
    <r>
      <t xml:space="preserve">道の駅「はしかみ」、淀の松原 遊歩道
種差海岸、波光食堂
蕪嶋神社、館鼻岸壁朝市、
The市場! 八食センター
</t>
    </r>
    <r>
      <rPr>
        <b/>
        <sz val="11"/>
        <color theme="1"/>
        <rFont val="Meiryo UI"/>
        <family val="3"/>
        <charset val="128"/>
      </rPr>
      <t>青森県立三沢航空科学館</t>
    </r>
    <rPh sb="0" eb="1">
      <t>ミチ</t>
    </rPh>
    <rPh sb="2" eb="3">
      <t>エキ</t>
    </rPh>
    <phoneticPr fontId="1"/>
  </si>
  <si>
    <t>海中寺,道の駅よこはま菜の花プラザ
恐山
大間崎,本州最北端の碑</t>
    <rPh sb="18" eb="20">
      <t>オソレザン</t>
    </rPh>
    <phoneticPr fontId="1"/>
  </si>
  <si>
    <t>神威岬展望台
積丹出岬灯台,黄金岬
ニッカウヰスキー余市蒸溜所
旧下ヨイチ運上家</t>
    <rPh sb="14" eb="16">
      <t>オウゴン</t>
    </rPh>
    <rPh sb="16" eb="17">
      <t>ミサキ</t>
    </rPh>
    <phoneticPr fontId="1"/>
  </si>
  <si>
    <t>前田森林公園,サーモンファクトリー
厚田郷土資料室,厚田公園展望台
黄金岬 波濤の門
雄冬岬,留萌市海のふるさと館</t>
    <phoneticPr fontId="1"/>
  </si>
  <si>
    <r>
      <t>グリーンヒルウインドパーク(苫前）
とままえだベアー,苫前町郷土資料館
天塩川歴史資料館
ノシャップ岬、稚内温泉童夢
稚内港北防波堤ドーム</t>
    </r>
    <r>
      <rPr>
        <b/>
        <sz val="11"/>
        <color theme="1"/>
        <rFont val="Meiryo UI"/>
        <family val="3"/>
        <charset val="128"/>
      </rPr>
      <t>,宗谷岬</t>
    </r>
    <rPh sb="14" eb="15">
      <t>トマ</t>
    </rPh>
    <rPh sb="15" eb="16">
      <t>マエ</t>
    </rPh>
    <phoneticPr fontId="1"/>
  </si>
  <si>
    <r>
      <t>クローバーの丘,北見神威岬公園
,北緯45°国際広場
紋別公園、紋別市海洋公園
オホーツク流氷科学センター,</t>
    </r>
    <r>
      <rPr>
        <b/>
        <sz val="11"/>
        <color theme="1"/>
        <rFont val="Meiryo UI"/>
        <family val="3"/>
        <charset val="128"/>
      </rPr>
      <t>カニの爪</t>
    </r>
    <phoneticPr fontId="1"/>
  </si>
  <si>
    <t>サロマ湖芭露の水芭蕉群生地
サロマ湖展望台,キムアネップ岬
北見常呂森林公園
大曲湖畔園地,博物館網走監獄
（オホーツク流氷館）</t>
    <rPh sb="28" eb="29">
      <t>ミサキ</t>
    </rPh>
    <phoneticPr fontId="1"/>
  </si>
  <si>
    <r>
      <t xml:space="preserve">ホテルパームロイヤル
NAHA国際通り
</t>
    </r>
    <r>
      <rPr>
        <b/>
        <sz val="11"/>
        <color rgb="FFFF0000"/>
        <rFont val="Meiryo UI"/>
        <family val="3"/>
        <charset val="128"/>
      </rPr>
      <t>楽天</t>
    </r>
    <r>
      <rPr>
        <sz val="11"/>
        <rFont val="Meiryo UI"/>
        <family val="3"/>
        <charset val="128"/>
      </rPr>
      <t>15:00~26:00
クレジットカード決</t>
    </r>
    <r>
      <rPr>
        <sz val="11"/>
        <color theme="1"/>
        <rFont val="Meiryo UI"/>
        <family val="3"/>
        <charset val="128"/>
      </rPr>
      <t>済済み</t>
    </r>
    <phoneticPr fontId="1"/>
  </si>
  <si>
    <r>
      <t xml:space="preserve">ホテルパームロイヤル
NAHA国際通り
</t>
    </r>
    <r>
      <rPr>
        <b/>
        <sz val="11"/>
        <color rgb="FFFF0000"/>
        <rFont val="Meiryo UI"/>
        <family val="3"/>
        <charset val="128"/>
      </rPr>
      <t>楽天</t>
    </r>
    <r>
      <rPr>
        <sz val="11"/>
        <color theme="1"/>
        <rFont val="Meiryo UI"/>
        <family val="3"/>
        <charset val="128"/>
      </rPr>
      <t>15:00~26:00
クレジットカード決済済み</t>
    </r>
    <rPh sb="15" eb="17">
      <t>コクサイ</t>
    </rPh>
    <rPh sb="17" eb="18">
      <t>ドオ</t>
    </rPh>
    <phoneticPr fontId="1"/>
  </si>
  <si>
    <t>濤沸湖,小清水原生花園
オシンコシンの滝,(知床遊覧船)
知床五湖,(カムイワッカ湯の滝)</t>
    <phoneticPr fontId="1"/>
  </si>
  <si>
    <r>
      <t xml:space="preserve">標津サーモン科学館、道の駅おだいどう
</t>
    </r>
    <r>
      <rPr>
        <b/>
        <sz val="11"/>
        <color theme="1"/>
        <rFont val="Meiryo UI"/>
        <family val="3"/>
        <charset val="128"/>
      </rPr>
      <t>納沙布岬</t>
    </r>
    <r>
      <rPr>
        <sz val="11"/>
        <color theme="1"/>
        <rFont val="Meiryo UI"/>
        <family val="3"/>
        <charset val="128"/>
      </rPr>
      <t>、望郷の家と北方館
(千島の砦 オーロラタワー)</t>
    </r>
    <phoneticPr fontId="1"/>
  </si>
  <si>
    <t>道の駅 厚岸グルメパーク
 (細岡展望台)
釧路市立博物館,幣舞橋
フィッシャーマンズワーフ
釧路市湿原展望台</t>
    <phoneticPr fontId="1"/>
  </si>
  <si>
    <t>尺別の丘,直別駅跡,中川一郎記念館
フンベの滝,百人浜展望台
風の館,えりも岬展望台
えりも岬観光センター</t>
    <rPh sb="27" eb="30">
      <t>テンボウダイ</t>
    </rPh>
    <rPh sb="39" eb="40">
      <t>タキ</t>
    </rPh>
    <phoneticPr fontId="1"/>
  </si>
  <si>
    <t>朝</t>
    <rPh sb="0" eb="1">
      <t>アサ</t>
    </rPh>
    <phoneticPr fontId="1"/>
  </si>
  <si>
    <t>スマイルタウン灯台公園,
親子岩展望台,ルピナスの丘
新ひだか町アイヌ民俗資料館
道の駅 サラブレッドロード新冠
ノーザンホースパーク,道の駅 ウトナイ湖
(苫小牧市緑ヶ丘公園)</t>
    <phoneticPr fontId="1"/>
  </si>
  <si>
    <t>横手城、秋田ふるさと村
(湯沢市ふるさとふれあいセンター)
院内関所跡、(岩井堂洞窟)
清河八郎記念館
国宝羽黒山五重塔,出羽三山神社</t>
    <phoneticPr fontId="1"/>
  </si>
  <si>
    <r>
      <t xml:space="preserve">XIV琵琶湖
</t>
    </r>
    <r>
      <rPr>
        <sz val="11"/>
        <rFont val="Meiryo UI"/>
        <family val="3"/>
        <charset val="128"/>
      </rPr>
      <t>15;00～,食事19:30</t>
    </r>
    <r>
      <rPr>
        <sz val="11"/>
        <color rgb="FFFF0000"/>
        <rFont val="Meiryo UI"/>
        <family val="3"/>
        <charset val="128"/>
      </rPr>
      <t xml:space="preserve">
</t>
    </r>
    <r>
      <rPr>
        <sz val="11"/>
        <rFont val="Meiryo UI"/>
        <family val="3"/>
        <charset val="128"/>
      </rPr>
      <t>現地支払い
14168313</t>
    </r>
    <rPh sb="3" eb="6">
      <t>ビワコ</t>
    </rPh>
    <rPh sb="14" eb="16">
      <t>ショクジ</t>
    </rPh>
    <rPh sb="22" eb="24">
      <t>ゲンチ</t>
    </rPh>
    <rPh sb="24" eb="26">
      <t>シハラ</t>
    </rPh>
    <phoneticPr fontId="1"/>
  </si>
  <si>
    <r>
      <t>磐梯山眺望箇所、野口英世記念館
戸ノ口原古戦場跡、飯盛山、
会津武家屋敷、</t>
    </r>
    <r>
      <rPr>
        <b/>
        <sz val="11"/>
        <color theme="1"/>
        <rFont val="Meiryo UI"/>
        <family val="3"/>
        <charset val="128"/>
      </rPr>
      <t>鶴ヶ城、</t>
    </r>
    <r>
      <rPr>
        <sz val="11"/>
        <color theme="1"/>
        <rFont val="Meiryo UI"/>
        <family val="3"/>
        <charset val="128"/>
      </rPr>
      <t>そば畑
狐の嫁入り屋敷</t>
    </r>
    <phoneticPr fontId="1"/>
  </si>
  <si>
    <t>新日本海フェリー（月~土）11時間乗船。
苫小牧東フェリーターミナルに駐車して電車でマルトマ食堂夕食。
秋旅ＧＯＧＯ割（20%OFF）+ＧＯＴＯ割引（35%off）</t>
    <rPh sb="0" eb="1">
      <t>シン</t>
    </rPh>
    <rPh sb="1" eb="3">
      <t>ニホン</t>
    </rPh>
    <rPh sb="3" eb="4">
      <t>カイ</t>
    </rPh>
    <rPh sb="9" eb="10">
      <t>ゲツ</t>
    </rPh>
    <rPh sb="11" eb="12">
      <t>ド</t>
    </rPh>
    <rPh sb="15" eb="17">
      <t>ジカン</t>
    </rPh>
    <rPh sb="17" eb="19">
      <t>ジョウセン</t>
    </rPh>
    <rPh sb="21" eb="24">
      <t>トマコマイ</t>
    </rPh>
    <rPh sb="24" eb="25">
      <t>ヒガシ</t>
    </rPh>
    <rPh sb="35" eb="37">
      <t>チュウシャ</t>
    </rPh>
    <rPh sb="39" eb="41">
      <t>デンシャ</t>
    </rPh>
    <rPh sb="48" eb="50">
      <t>ユウショク</t>
    </rPh>
    <rPh sb="72" eb="74">
      <t>ワリビキ</t>
    </rPh>
    <phoneticPr fontId="1"/>
  </si>
  <si>
    <r>
      <t xml:space="preserve">月山あさひ博物村文化創造館
月の女神像、月山湖の大噴水、
(天童市ひまわり迷路)
山形県総合運動公園 いちょう並木
道の駅 天童温泉
</t>
    </r>
    <r>
      <rPr>
        <b/>
        <sz val="11"/>
        <color theme="1"/>
        <rFont val="Meiryo UI"/>
        <family val="3"/>
        <charset val="128"/>
      </rPr>
      <t>立石寺,</t>
    </r>
    <r>
      <rPr>
        <sz val="11"/>
        <color theme="1"/>
        <rFont val="Meiryo UI"/>
        <family val="3"/>
        <charset val="128"/>
      </rPr>
      <t>上杉神社,米沢城跡
米澤藩主上杉家廟所,尼湯</t>
    </r>
    <rPh sb="91" eb="92">
      <t>アマ</t>
    </rPh>
    <rPh sb="92" eb="93">
      <t>ユ</t>
    </rPh>
    <phoneticPr fontId="1"/>
  </si>
  <si>
    <t>寺泊駅、寺泊魚のアメ横
彌彦神社、国営越後丘陵公園
（新潟県立歴史博物館）
柏崎刈羽原子力発電所 サービスホール
 みなとまち海浜公園、恋人岬</t>
    <rPh sb="0" eb="2">
      <t>テラドマリ</t>
    </rPh>
    <rPh sb="2" eb="3">
      <t>エキ</t>
    </rPh>
    <phoneticPr fontId="1"/>
  </si>
  <si>
    <t>1名様利用限定：湖国　きままにひとり旅パッケージ。
ひとり旅の醍醐味をじっくり堪能していただけるようにご用意いたしましたこのパッケージ。【GoToトラベル対象プラン】南欧料理で食事19:30</t>
    <rPh sb="83" eb="85">
      <t>ナンオウ</t>
    </rPh>
    <rPh sb="85" eb="87">
      <t>リョウリ</t>
    </rPh>
    <phoneticPr fontId="1"/>
  </si>
  <si>
    <t>高田城址公園、
春日山城跡ものがたり館、林泉寺
春日山神社、春日城跡
道の駅マリンドリーム能生、(弁天岩)
フォッサマグナミュージアム
(宇奈月ビール館,黒部峡谷鉄道のトロッコ)</t>
    <phoneticPr fontId="1"/>
  </si>
  <si>
    <t>七尾フィッシャーマンズ・ワーフ 
道の駅 のとじま,能登長寿大仏
恋路海岸、見附島
道の駅 すず塩田村、時国家
白米千枚田、輪島キリコ会館</t>
    <phoneticPr fontId="1"/>
  </si>
  <si>
    <r>
      <t>輪島朝市、剱地権現岩（トトロ岩）
機具岩、世界一長いベンチ
能登金剛、(福浦(ふくら)灯台)
千里浜なぎさドライブウェイ,金沢駅の鼓門
近江町市場,金沢城跡,尾山神社
石浦神社、</t>
    </r>
    <r>
      <rPr>
        <b/>
        <sz val="11"/>
        <color theme="1"/>
        <rFont val="Meiryo UI"/>
        <family val="3"/>
        <charset val="128"/>
      </rPr>
      <t>兼六園</t>
    </r>
    <r>
      <rPr>
        <sz val="11"/>
        <color theme="1"/>
        <rFont val="Meiryo UI"/>
        <family val="3"/>
        <charset val="128"/>
      </rPr>
      <t>、長町武家屋敷跡
にし茶屋街</t>
    </r>
    <phoneticPr fontId="1"/>
  </si>
  <si>
    <t>日本自動車博物館
月うさぎの里、東尋坊、丸岡城
(道の駅 越前)</t>
    <rPh sb="20" eb="22">
      <t>マルオカ</t>
    </rPh>
    <rPh sb="22" eb="23">
      <t>ジョウ</t>
    </rPh>
    <phoneticPr fontId="1"/>
  </si>
  <si>
    <r>
      <t xml:space="preserve">北陸道総鎮守 氣比神宮
敦賀赤レンガ倉庫、気比の松原
白鬚神社、延暦寺,八幡堀、安土城跡
</t>
    </r>
    <r>
      <rPr>
        <b/>
        <sz val="11"/>
        <color theme="1"/>
        <rFont val="Meiryo UI"/>
        <family val="3"/>
        <charset val="128"/>
      </rPr>
      <t>彦根城</t>
    </r>
    <rPh sb="32" eb="35">
      <t>エンリャクジ</t>
    </rPh>
    <phoneticPr fontId="1"/>
  </si>
  <si>
    <r>
      <t>(城崎マリンワールド、竹野浜）
豊岡市立コウノトリ文化館、カバンストリート 
辰鼓楼、出石永楽館</t>
    </r>
    <r>
      <rPr>
        <b/>
        <sz val="11"/>
        <color theme="1"/>
        <rFont val="Meiryo UI"/>
        <family val="3"/>
        <charset val="128"/>
      </rPr>
      <t xml:space="preserve">
鳥取砂丘
</t>
    </r>
    <r>
      <rPr>
        <sz val="11"/>
        <color theme="1"/>
        <rFont val="Meiryo UI"/>
        <family val="3"/>
        <charset val="128"/>
      </rPr>
      <t>鳥取砂丘砂の美術館、すなばカフェ</t>
    </r>
    <rPh sb="49" eb="51">
      <t>トットリ</t>
    </rPh>
    <rPh sb="51" eb="53">
      <t>サキュウ</t>
    </rPh>
    <phoneticPr fontId="1"/>
  </si>
  <si>
    <r>
      <t xml:space="preserve">白兎神社、水木しげるロード
</t>
    </r>
    <r>
      <rPr>
        <b/>
        <sz val="11"/>
        <color theme="1"/>
        <rFont val="Meiryo UI"/>
        <family val="3"/>
        <charset val="128"/>
      </rPr>
      <t>松江城</t>
    </r>
    <r>
      <rPr>
        <sz val="11"/>
        <color theme="1"/>
        <rFont val="Meiryo UI"/>
        <family val="3"/>
        <charset val="128"/>
      </rPr>
      <t xml:space="preserve">、興雲閣、
(八重垣神社、熊野大社)
</t>
    </r>
    <r>
      <rPr>
        <b/>
        <sz val="11"/>
        <color theme="1"/>
        <rFont val="Meiryo UI"/>
        <family val="3"/>
        <charset val="128"/>
      </rPr>
      <t>出雲大社</t>
    </r>
    <rPh sb="36" eb="38">
      <t>イズモ</t>
    </rPh>
    <rPh sb="38" eb="40">
      <t>タイシャ</t>
    </rPh>
    <phoneticPr fontId="1"/>
  </si>
  <si>
    <t>(出雲日御碕灯台)、旧大社駅
(羅漢寺)、石見銀山、
(島根県立石見美術館)
雪舟の郷記念館</t>
    <rPh sb="21" eb="22">
      <t>イシ</t>
    </rPh>
    <phoneticPr fontId="1"/>
  </si>
  <si>
    <t>門司港レトロ,九州鉄道記念館,小倉城
宗像市田島の辺津宮,(福岡タワー)
虹の松原,唐津城
玄界灘の七ツ釜</t>
    <phoneticPr fontId="1"/>
  </si>
  <si>
    <t>GoToトラベル事業支援対象
【本館スタンダード限定】
【お得】山中湖トクトクパッケージ</t>
    <phoneticPr fontId="1"/>
  </si>
  <si>
    <t>呼子朝市、名護屋城跡、展海峰
長崎平和公園
大浦天主堂、眼鏡橋
オランダ坂、出島、</t>
    <rPh sb="15" eb="17">
      <t>ナガサキ</t>
    </rPh>
    <phoneticPr fontId="1"/>
  </si>
  <si>
    <r>
      <t xml:space="preserve">祐徳稲荷神社、(武雄神社)
吉野ケ里歴史公園
</t>
    </r>
    <r>
      <rPr>
        <b/>
        <sz val="11"/>
        <color theme="1"/>
        <rFont val="Meiryo UI"/>
        <family val="3"/>
        <charset val="128"/>
      </rPr>
      <t>太宰府天満宮</t>
    </r>
    <phoneticPr fontId="1"/>
  </si>
  <si>
    <r>
      <t xml:space="preserve">阿蘇神社、(上色見熊野座神社)
熊本駅、(桜の馬場 城彩苑)
熊本城、加藤神社
</t>
    </r>
    <r>
      <rPr>
        <b/>
        <sz val="11"/>
        <color theme="1"/>
        <rFont val="Meiryo UI"/>
        <family val="3"/>
        <charset val="128"/>
      </rPr>
      <t>済々黌高校</t>
    </r>
    <rPh sb="16" eb="18">
      <t>クマモト</t>
    </rPh>
    <rPh sb="18" eb="19">
      <t>エキ</t>
    </rPh>
    <phoneticPr fontId="1"/>
  </si>
  <si>
    <t>水前寺成趣園,宇土市役所
道の駅 竜北、水俣病資料館
出水市ツル観察センター
薩摩藩英国留学生記念館、（まぐろの館）</t>
    <rPh sb="7" eb="9">
      <t>ウト</t>
    </rPh>
    <rPh sb="9" eb="12">
      <t>シヤクショ</t>
    </rPh>
    <rPh sb="20" eb="22">
      <t>ミナマタ</t>
    </rPh>
    <rPh sb="22" eb="23">
      <t>ビョウ</t>
    </rPh>
    <rPh sb="23" eb="26">
      <t>シリョウカン</t>
    </rPh>
    <phoneticPr fontId="1"/>
  </si>
  <si>
    <r>
      <t xml:space="preserve">(薩摩金山蔵)
(焼酎蔵薩洲濵田屋伝兵衛)
</t>
    </r>
    <r>
      <rPr>
        <b/>
        <sz val="11"/>
        <color theme="1"/>
        <rFont val="Meiryo UI"/>
        <family val="3"/>
        <charset val="128"/>
      </rPr>
      <t>知覧特攻平和会館</t>
    </r>
    <r>
      <rPr>
        <sz val="11"/>
        <color theme="1"/>
        <rFont val="Meiryo UI"/>
        <family val="3"/>
        <charset val="128"/>
      </rPr>
      <t xml:space="preserve">
(池田湖パラダイスレストラン菜の花)
</t>
    </r>
    <r>
      <rPr>
        <b/>
        <sz val="11"/>
        <color theme="1"/>
        <rFont val="Meiryo UI"/>
        <family val="3"/>
        <charset val="128"/>
      </rPr>
      <t xml:space="preserve">(砂むし会館砂楽)
</t>
    </r>
    <r>
      <rPr>
        <sz val="11"/>
        <color theme="1"/>
        <rFont val="Meiryo UI"/>
        <family val="3"/>
        <charset val="128"/>
      </rPr>
      <t>鹿児島市維新ふるさと館、(仙巌園)</t>
    </r>
    <rPh sb="60" eb="63">
      <t>カゴシマ</t>
    </rPh>
    <phoneticPr fontId="1"/>
  </si>
  <si>
    <r>
      <rPr>
        <sz val="11"/>
        <color theme="1"/>
        <rFont val="Meiryo UI"/>
        <family val="3"/>
        <charset val="128"/>
      </rPr>
      <t xml:space="preserve">(有村溶岩展望所, </t>
    </r>
    <r>
      <rPr>
        <i/>
        <sz val="11"/>
        <color theme="1"/>
        <rFont val="Meiryo UI"/>
        <family val="3"/>
        <charset val="128"/>
      </rPr>
      <t>埋没鳥居)</t>
    </r>
    <r>
      <rPr>
        <b/>
        <i/>
        <sz val="11"/>
        <color theme="1"/>
        <rFont val="Meiryo UI"/>
        <family val="3"/>
        <charset val="128"/>
      </rPr>
      <t xml:space="preserve">
</t>
    </r>
    <r>
      <rPr>
        <i/>
        <sz val="11"/>
        <color theme="1"/>
        <rFont val="Meiryo UI"/>
        <family val="3"/>
        <charset val="128"/>
      </rPr>
      <t>龍門滝,</t>
    </r>
    <r>
      <rPr>
        <sz val="11"/>
        <color theme="1"/>
        <rFont val="Meiryo UI"/>
        <family val="3"/>
        <charset val="128"/>
      </rPr>
      <t>龍門司坂</t>
    </r>
    <phoneticPr fontId="1"/>
  </si>
  <si>
    <t>世界文化遺産･斎場御嶽
(おきなわワールド文化王国玉泉洞)
ひめゆりの塔、 瀬長島ウミカジテラス</t>
    <rPh sb="35" eb="36">
      <t>トウ</t>
    </rPh>
    <phoneticPr fontId="1"/>
  </si>
  <si>
    <t>(アメリカンビレッジ,道の駅かでな),残波岬
琉球村,万座毛、
InterContinental - ANA Manza Beach Resort、辺野古（美ら海水族館、備瀬のフクギ並木道、世界遺産の今帰仁城跡)、古宇利と言う離島</t>
    <rPh sb="74" eb="77">
      <t>ヘノコ</t>
    </rPh>
    <phoneticPr fontId="1"/>
  </si>
  <si>
    <t>大分城址公園
(赤レンガ本店、お菓子の菊谷)
別府タワー、別府地獄めぐり
金鱗湖</t>
    <rPh sb="8" eb="9">
      <t>アカ</t>
    </rPh>
    <rPh sb="12" eb="14">
      <t>ホンテン</t>
    </rPh>
    <rPh sb="16" eb="18">
      <t>カシ</t>
    </rPh>
    <rPh sb="19" eb="21">
      <t>キクヤ</t>
    </rPh>
    <phoneticPr fontId="1"/>
  </si>
  <si>
    <t>八幡浜黒湯温泉みなと湯
もっきんろーど（遊歩道）</t>
    <phoneticPr fontId="1"/>
  </si>
  <si>
    <t>xiv鳥羽</t>
    <phoneticPr fontId="1"/>
  </si>
  <si>
    <t>XIV軽井沢</t>
    <rPh sb="3" eb="6">
      <t>カルイザワ</t>
    </rPh>
    <phoneticPr fontId="1"/>
  </si>
  <si>
    <t>GoToトラベル事業支援対象
【本館Aグレード限定】得々パッケージ
＜ルームチャージ50％OFFチケット使用ver.＞
イタリアン：カジュアル（20:00）</t>
    <phoneticPr fontId="1"/>
  </si>
  <si>
    <t>XIV伊豆</t>
    <rPh sb="3" eb="5">
      <t>イズ</t>
    </rPh>
    <phoneticPr fontId="1"/>
  </si>
  <si>
    <t>XIV伊豆</t>
    <phoneticPr fontId="1"/>
  </si>
  <si>
    <t>大自然のパノラマが広がる白山国立公園。牧歌的で愛らしい“ハイランド・ラグジュアリー”をテーマに、春から秋は高原リゾートとして、冬はスキーリゾートとして、四季の表情をご堪能いただけます。</t>
    <phoneticPr fontId="1"/>
  </si>
  <si>
    <t>GoToトラベル事業支援対象
【本館Aグレード限定】得々パッケージ
＜ルームチャージ50％OFFチケット使用ver.＞
テイクアウトプラン</t>
    <phoneticPr fontId="1"/>
  </si>
  <si>
    <t>宿</t>
    <rPh sb="0" eb="1">
      <t>ヤド</t>
    </rPh>
    <phoneticPr fontId="1"/>
  </si>
  <si>
    <t>海すすめ展望所（和霊神社）
宇和島城、(遊子水荷浦の段畑)
(安並水車の里(四ケ村溝の水車))
道の駅みなとオアシスうわじまきさいや広場
土佐藩砲台跡、道の駅 かわうその里すさき</t>
    <rPh sb="0" eb="1">
      <t>ウミ</t>
    </rPh>
    <rPh sb="4" eb="6">
      <t>テンボウ</t>
    </rPh>
    <rPh sb="6" eb="7">
      <t>ジョ</t>
    </rPh>
    <phoneticPr fontId="1"/>
  </si>
  <si>
    <t>道の駅 源平の里むれ
栗林（りつりん）公園
玉藻公園(高松城）
丸亀城、(金刀比羅宮)</t>
    <rPh sb="27" eb="29">
      <t>タカマツ</t>
    </rPh>
    <rPh sb="29" eb="30">
      <t>ジョウ</t>
    </rPh>
    <phoneticPr fontId="1"/>
  </si>
  <si>
    <t xml:space="preserve">道の駅 風早の郷 風和里、
サンライズ糸山,亀老山展望公園,
（村上水軍博物館,HAKKOパーク,瀬戸田サンセットビーチ,因島公園
崖の上のポニョの舞台の鞆の浦）
尾道駅でピックアップ
尾道本通り商店街
千光寺山ロープウェイ山麓、千光寺公園
</t>
    <rPh sb="82" eb="84">
      <t>オノミチ</t>
    </rPh>
    <rPh sb="84" eb="85">
      <t>エキ</t>
    </rPh>
    <phoneticPr fontId="1"/>
  </si>
  <si>
    <r>
      <t xml:space="preserve">倉敷美観地区
鬼ノ城跡、吉備津神社（桃太郎）
</t>
    </r>
    <r>
      <rPr>
        <b/>
        <sz val="11"/>
        <color theme="1"/>
        <rFont val="Meiryo UI"/>
        <family val="3"/>
        <charset val="128"/>
      </rPr>
      <t>岡山城,後楽園</t>
    </r>
    <r>
      <rPr>
        <sz val="11"/>
        <color theme="1"/>
        <rFont val="Meiryo UI"/>
        <family val="3"/>
        <charset val="128"/>
      </rPr>
      <t xml:space="preserve">
牛窓オリーブ園</t>
    </r>
    <rPh sb="27" eb="30">
      <t>コウラクエン</t>
    </rPh>
    <phoneticPr fontId="1"/>
  </si>
  <si>
    <r>
      <t>道の駅(海の駅) あいおい白龍城</t>
    </r>
    <r>
      <rPr>
        <b/>
        <sz val="11"/>
        <color theme="1"/>
        <rFont val="Meiryo UI"/>
        <family val="3"/>
        <charset val="128"/>
      </rPr>
      <t xml:space="preserve">
</t>
    </r>
    <r>
      <rPr>
        <sz val="11"/>
        <color theme="1"/>
        <rFont val="Meiryo UI"/>
        <family val="3"/>
        <charset val="128"/>
      </rPr>
      <t>（兵庫県立歴史博物館）、</t>
    </r>
    <r>
      <rPr>
        <b/>
        <sz val="11"/>
        <color theme="1"/>
        <rFont val="Meiryo UI"/>
        <family val="3"/>
        <charset val="128"/>
      </rPr>
      <t>姫路城</t>
    </r>
    <r>
      <rPr>
        <sz val="11"/>
        <color theme="1"/>
        <rFont val="Meiryo UI"/>
        <family val="3"/>
        <charset val="128"/>
      </rPr>
      <t xml:space="preserve">
富士通明石工場、明石城跡
明石海峡大橋,舞子公園</t>
    </r>
    <rPh sb="29" eb="32">
      <t>ヒメジジョウ</t>
    </rPh>
    <rPh sb="33" eb="36">
      <t>フジツウ</t>
    </rPh>
    <rPh sb="36" eb="38">
      <t>アカシ</t>
    </rPh>
    <rPh sb="38" eb="40">
      <t>コウジョウ</t>
    </rPh>
    <rPh sb="41" eb="43">
      <t>アカシ</t>
    </rPh>
    <rPh sb="53" eb="57">
      <t>マイココウエン</t>
    </rPh>
    <rPh sb="55" eb="57">
      <t>コウエン</t>
    </rPh>
    <phoneticPr fontId="1"/>
  </si>
  <si>
    <r>
      <t xml:space="preserve">神戸ポートタワー
摩耶山、六甲山、有馬温泉
</t>
    </r>
    <r>
      <rPr>
        <b/>
        <sz val="11"/>
        <color theme="1"/>
        <rFont val="Meiryo UI"/>
        <family val="3"/>
        <charset val="128"/>
      </rPr>
      <t>大阪城</t>
    </r>
    <r>
      <rPr>
        <sz val="11"/>
        <color theme="1"/>
        <rFont val="Meiryo UI"/>
        <family val="3"/>
        <charset val="128"/>
      </rPr>
      <t>、</t>
    </r>
    <rPh sb="13" eb="16">
      <t>ロッコウサン</t>
    </rPh>
    <rPh sb="17" eb="19">
      <t>アリマ</t>
    </rPh>
    <rPh sb="19" eb="21">
      <t>オンセン</t>
    </rPh>
    <phoneticPr fontId="1"/>
  </si>
  <si>
    <r>
      <t xml:space="preserve">みさきロッジ
</t>
    </r>
    <r>
      <rPr>
        <b/>
        <sz val="11"/>
        <color rgb="FFFF0000"/>
        <rFont val="Meiryo UI"/>
        <family val="3"/>
        <charset val="128"/>
      </rPr>
      <t>楽天</t>
    </r>
    <r>
      <rPr>
        <sz val="10"/>
        <color theme="1"/>
        <rFont val="Meiryo UI"/>
        <family val="3"/>
        <charset val="128"/>
      </rPr>
      <t>15:00~17:00</t>
    </r>
    <r>
      <rPr>
        <sz val="11"/>
        <color theme="1"/>
        <rFont val="Meiryo UI"/>
        <family val="3"/>
        <charset val="128"/>
      </rPr>
      <t xml:space="preserve">
クレジットカード決済済み</t>
    </r>
    <phoneticPr fontId="1"/>
  </si>
  <si>
    <t>道頓堀、通天閣,(黒門市場)
関空展望ホールスカイビュー,淡嶋神社
和歌山城
和歌山マリーナシティ、黒潮市場</t>
    <rPh sb="34" eb="37">
      <t>ワカヤマ</t>
    </rPh>
    <rPh sb="37" eb="38">
      <t>ジョウ</t>
    </rPh>
    <phoneticPr fontId="1"/>
  </si>
  <si>
    <t>那智の滝,熊野那智大社
熊野速玉大社
熊野本宮大社
花窟神社,鬼ケ城</t>
    <phoneticPr fontId="1"/>
  </si>
  <si>
    <t>三重県立熊野古道センター
横山展望台,伊勢志摩サミット記念館
鳥羽展望台
ミキモト真珠島</t>
    <rPh sb="13" eb="15">
      <t>ヨコヤマ</t>
    </rPh>
    <rPh sb="15" eb="18">
      <t>テンボウダイ</t>
    </rPh>
    <phoneticPr fontId="1"/>
  </si>
  <si>
    <r>
      <t xml:space="preserve">二見興玉神社,伊勢市駅
（新居伊勢忍者キングダム）
</t>
    </r>
    <r>
      <rPr>
        <b/>
        <sz val="11"/>
        <color theme="1"/>
        <rFont val="Meiryo UI"/>
        <family val="3"/>
        <charset val="128"/>
      </rPr>
      <t>伊勢神宮</t>
    </r>
    <r>
      <rPr>
        <sz val="11"/>
        <color theme="1"/>
        <rFont val="Meiryo UI"/>
        <family val="3"/>
        <charset val="128"/>
      </rPr>
      <t>、おかげ横丁
熱田神宮,</t>
    </r>
    <r>
      <rPr>
        <b/>
        <sz val="11"/>
        <color theme="1"/>
        <rFont val="Meiryo UI"/>
        <family val="3"/>
        <charset val="128"/>
      </rPr>
      <t>名古屋城</t>
    </r>
    <r>
      <rPr>
        <sz val="11"/>
        <color theme="1"/>
        <rFont val="Meiryo UI"/>
        <family val="3"/>
        <charset val="128"/>
      </rPr>
      <t xml:space="preserve">
トヨタ産業技術記念館</t>
    </r>
    <rPh sb="7" eb="10">
      <t>イセシ</t>
    </rPh>
    <rPh sb="10" eb="11">
      <t>エキ</t>
    </rPh>
    <phoneticPr fontId="1"/>
  </si>
  <si>
    <t>xiv鳥羽本館</t>
    <rPh sb="3" eb="5">
      <t>トバ</t>
    </rPh>
    <rPh sb="5" eb="7">
      <t>ホンカン</t>
    </rPh>
    <phoneticPr fontId="1"/>
  </si>
  <si>
    <r>
      <t xml:space="preserve">松崎温泉　公共の宿
伊豆まつざき荘
</t>
    </r>
    <r>
      <rPr>
        <b/>
        <sz val="11"/>
        <color rgb="FFFF0000"/>
        <rFont val="Meiryo UI"/>
        <family val="3"/>
        <charset val="128"/>
      </rPr>
      <t>楽天</t>
    </r>
    <r>
      <rPr>
        <sz val="10"/>
        <color theme="1"/>
        <rFont val="Meiryo UI"/>
        <family val="3"/>
        <charset val="128"/>
      </rPr>
      <t>15:00~20:00</t>
    </r>
    <r>
      <rPr>
        <sz val="11"/>
        <color theme="1"/>
        <rFont val="Meiryo UI"/>
        <family val="3"/>
        <charset val="128"/>
      </rPr>
      <t xml:space="preserve">
現地支払い</t>
    </r>
    <rPh sb="32" eb="34">
      <t>ゲンチ</t>
    </rPh>
    <rPh sb="34" eb="36">
      <t>シハラ</t>
    </rPh>
    <phoneticPr fontId="1"/>
  </si>
  <si>
    <t>風情を感じさせる明治・昭和のたたずまいが今なお残る松崎。そんな懐かしい松崎の田舎料理をご堪能していただきたく、地魚をメインに季節の海の幸、山の幸を使用した田舎ならではの【おもてなし料理】プランをご用意しました。</t>
    <phoneticPr fontId="1"/>
  </si>
  <si>
    <t>月</t>
    <rPh sb="0" eb="1">
      <t>ツキ</t>
    </rPh>
    <phoneticPr fontId="1"/>
  </si>
  <si>
    <t>火</t>
    <phoneticPr fontId="1"/>
  </si>
  <si>
    <r>
      <rPr>
        <b/>
        <sz val="11"/>
        <color theme="1"/>
        <rFont val="Meiryo UI"/>
        <family val="3"/>
        <charset val="128"/>
      </rPr>
      <t>白川郷和田家</t>
    </r>
    <r>
      <rPr>
        <sz val="11"/>
        <color theme="1"/>
        <rFont val="Meiryo UI"/>
        <family val="3"/>
        <charset val="128"/>
      </rPr>
      <t>、明善寺
(白川八幡神社、飛騨民俗村)
高山陣屋</t>
    </r>
    <rPh sb="0" eb="3">
      <t>シラカワゴウ</t>
    </rPh>
    <rPh sb="3" eb="6">
      <t>ワダケ</t>
    </rPh>
    <rPh sb="7" eb="10">
      <t>ミョウゼンジ</t>
    </rPh>
    <rPh sb="12" eb="14">
      <t>シラカワ</t>
    </rPh>
    <rPh sb="13" eb="15">
      <t>コウザン</t>
    </rPh>
    <phoneticPr fontId="1"/>
  </si>
  <si>
    <r>
      <t xml:space="preserve">清州城
</t>
    </r>
    <r>
      <rPr>
        <b/>
        <sz val="11"/>
        <color theme="1"/>
        <rFont val="Meiryo UI"/>
        <family val="3"/>
        <charset val="128"/>
      </rPr>
      <t>岐阜城</t>
    </r>
    <r>
      <rPr>
        <sz val="11"/>
        <color theme="1"/>
        <rFont val="Meiryo UI"/>
        <family val="3"/>
        <charset val="128"/>
      </rPr>
      <t>、金華山ロープウェー
（岐阜公園堤外駐車場）
岐阜市歴史博物館、</t>
    </r>
    <r>
      <rPr>
        <b/>
        <sz val="11"/>
        <color theme="1"/>
        <rFont val="Meiryo UI"/>
        <family val="3"/>
        <charset val="128"/>
      </rPr>
      <t>犬山城</t>
    </r>
    <r>
      <rPr>
        <sz val="11"/>
        <color theme="1"/>
        <rFont val="Meiryo UI"/>
        <family val="3"/>
        <charset val="128"/>
      </rPr>
      <t xml:space="preserve">
(ぎふ清流里山公園)</t>
    </r>
    <phoneticPr fontId="1"/>
  </si>
  <si>
    <t>休養</t>
    <rPh sb="0" eb="2">
      <t>キュウヨウ</t>
    </rPh>
    <phoneticPr fontId="1"/>
  </si>
  <si>
    <t>GoToトラベル事業支援対象
おひとり様パッケージ
ラペール</t>
    <phoneticPr fontId="1"/>
  </si>
  <si>
    <t>GoToトラベル事業支援対象
おひとり様パッケージ
黒潮</t>
    <rPh sb="26" eb="28">
      <t>クロシオ</t>
    </rPh>
    <phoneticPr fontId="1"/>
  </si>
  <si>
    <r>
      <rPr>
        <b/>
        <sz val="11"/>
        <color theme="1"/>
        <rFont val="Meiryo UI"/>
        <family val="3"/>
        <charset val="128"/>
      </rPr>
      <t>松本城</t>
    </r>
    <r>
      <rPr>
        <sz val="11"/>
        <color theme="1"/>
        <rFont val="Meiryo UI"/>
        <family val="3"/>
        <charset val="128"/>
      </rPr>
      <t>、松本市立博物館
(石井味噌)、開智学校
諏訪大社下社秋宮
諏訪大社上社本宮</t>
    </r>
    <rPh sb="13" eb="15">
      <t>イシイ</t>
    </rPh>
    <rPh sb="15" eb="17">
      <t>ミソ</t>
    </rPh>
    <rPh sb="19" eb="21">
      <t>カイチ</t>
    </rPh>
    <rPh sb="21" eb="23">
      <t>ガッコウ</t>
    </rPh>
    <rPh sb="28" eb="30">
      <t>シモシャ</t>
    </rPh>
    <rPh sb="30" eb="31">
      <t>アキ</t>
    </rPh>
    <rPh sb="31" eb="32">
      <t>グウ</t>
    </rPh>
    <rPh sb="37" eb="38">
      <t>ウエ</t>
    </rPh>
    <rPh sb="38" eb="39">
      <t>シャ</t>
    </rPh>
    <rPh sb="39" eb="41">
      <t>ホングウ</t>
    </rPh>
    <phoneticPr fontId="1"/>
  </si>
  <si>
    <t>伊豆の国パノラマパーク
恋人岬、黄金崎
加山雄三ミュージアム、三四郎島
岩地海岸</t>
    <rPh sb="36" eb="37">
      <t>イワ</t>
    </rPh>
    <rPh sb="37" eb="38">
      <t>チ</t>
    </rPh>
    <rPh sb="38" eb="40">
      <t>カイガン</t>
    </rPh>
    <phoneticPr fontId="1"/>
  </si>
  <si>
    <t>武田神社
山梨県甲府市城東2-11-9
0552-35-0881
精進湖、西湖いやしの里根場
北口本宮冨士浅間神社</t>
    <phoneticPr fontId="1"/>
  </si>
  <si>
    <t>(龍宮窟,下田開国博物館
ペリー艦隊来航記念碑
道の駅 開国下田みなと)
グランパル公園</t>
    <rPh sb="42" eb="44">
      <t>コウエン</t>
    </rPh>
    <phoneticPr fontId="1"/>
  </si>
  <si>
    <t>上</t>
    <rPh sb="0" eb="1">
      <t>ウエ</t>
    </rPh>
    <phoneticPr fontId="1"/>
  </si>
  <si>
    <t>下</t>
    <rPh sb="0" eb="1">
      <t>シタ</t>
    </rPh>
    <phoneticPr fontId="1"/>
  </si>
  <si>
    <t>食事</t>
    <rPh sb="0" eb="2">
      <t>ショクジ</t>
    </rPh>
    <phoneticPr fontId="1"/>
  </si>
  <si>
    <t>風呂</t>
    <rPh sb="0" eb="2">
      <t>フロ</t>
    </rPh>
    <phoneticPr fontId="1"/>
  </si>
  <si>
    <t>総合</t>
    <rPh sb="0" eb="2">
      <t>ソウゴウ</t>
    </rPh>
    <phoneticPr fontId="1"/>
  </si>
  <si>
    <t>評価</t>
    <rPh sb="0" eb="2">
      <t>ヒョウカ</t>
    </rPh>
    <phoneticPr fontId="1"/>
  </si>
  <si>
    <t>〇</t>
    <phoneticPr fontId="1"/>
  </si>
  <si>
    <r>
      <t>勝浦朝市、</t>
    </r>
    <r>
      <rPr>
        <b/>
        <sz val="11"/>
        <color theme="1"/>
        <rFont val="Meiryo UI"/>
        <family val="3"/>
        <charset val="128"/>
      </rPr>
      <t>牛久大仏</t>
    </r>
    <r>
      <rPr>
        <sz val="11"/>
        <color theme="1"/>
        <rFont val="Meiryo UI"/>
        <family val="3"/>
        <charset val="128"/>
      </rPr>
      <t xml:space="preserve">
JAXA筑波宇宙センター
かねふく めんたいパーク大洗
大洗磯前神社</t>
    </r>
    <rPh sb="5" eb="7">
      <t>ウシク</t>
    </rPh>
    <rPh sb="7" eb="9">
      <t>ダイブツ</t>
    </rPh>
    <phoneticPr fontId="1"/>
  </si>
  <si>
    <t>×</t>
    <phoneticPr fontId="1"/>
  </si>
  <si>
    <r>
      <t>那珂湊おさかな市場
国営ひたち海浜公園
弘道館、</t>
    </r>
    <r>
      <rPr>
        <b/>
        <sz val="11"/>
        <color theme="1"/>
        <rFont val="Meiryo UI"/>
        <family val="3"/>
        <charset val="128"/>
      </rPr>
      <t>偕楽園</t>
    </r>
    <r>
      <rPr>
        <sz val="11"/>
        <color theme="1"/>
        <rFont val="Meiryo UI"/>
        <family val="3"/>
        <charset val="128"/>
      </rPr>
      <t xml:space="preserve">
常磐神社、（茨城県立歴史館）
</t>
    </r>
    <r>
      <rPr>
        <b/>
        <sz val="11"/>
        <color theme="1"/>
        <rFont val="Meiryo UI"/>
        <family val="3"/>
        <charset val="128"/>
      </rPr>
      <t>袋田の滝</t>
    </r>
    <r>
      <rPr>
        <sz val="11"/>
        <color theme="1"/>
        <rFont val="Meiryo UI"/>
        <family val="3"/>
        <charset val="128"/>
      </rPr>
      <t>、いわきマリンタワー</t>
    </r>
    <rPh sb="24" eb="27">
      <t>カイラクエン</t>
    </rPh>
    <phoneticPr fontId="1"/>
  </si>
  <si>
    <t>△</t>
    <phoneticPr fontId="1"/>
  </si>
  <si>
    <t>セデッテかしま（南相馬）
鹽竈神社（塩竈）、遊覧船
瑞巌寺 五大堂（松島）
橋を渡って島巡り！福浦島、（新富山）</t>
    <rPh sb="8" eb="9">
      <t>ミナミ</t>
    </rPh>
    <rPh sb="9" eb="11">
      <t>ソウマ</t>
    </rPh>
    <rPh sb="22" eb="25">
      <t>ユウランセン</t>
    </rPh>
    <rPh sb="34" eb="36">
      <t>マツシマ</t>
    </rPh>
    <phoneticPr fontId="1"/>
  </si>
  <si>
    <t>気仙沼市魚市場、奇跡の一本松
穴通磯,大船渡津波伝承館
釜石市立鉄の歴史館、釜石大観音
（本州最東端の碑）</t>
    <rPh sb="8" eb="10">
      <t>キセキ</t>
    </rPh>
    <rPh sb="11" eb="14">
      <t>イッポンマツ</t>
    </rPh>
    <rPh sb="19" eb="22">
      <t>オオフナト</t>
    </rPh>
    <rPh sb="22" eb="24">
      <t>ツナミ</t>
    </rPh>
    <rPh sb="24" eb="26">
      <t>デンショウ</t>
    </rPh>
    <rPh sb="26" eb="27">
      <t>カン</t>
    </rPh>
    <phoneticPr fontId="1"/>
  </si>
  <si>
    <r>
      <t xml:space="preserve">陸中海岸のほぼ中央、三陸復興国立公園内にある「いわて地産地消レストラン」認定のホテル。三陸漁場の新鮮な幸を使った地魚や魚介類をお楽しみください。
</t>
    </r>
    <r>
      <rPr>
        <sz val="11"/>
        <color rgb="FFFF0000"/>
        <rFont val="Meiryo UI"/>
        <family val="3"/>
        <charset val="128"/>
      </rPr>
      <t>律子さん：釜石駅でピックアップ</t>
    </r>
    <rPh sb="73" eb="75">
      <t>リツコ</t>
    </rPh>
    <rPh sb="78" eb="80">
      <t>カマイシ</t>
    </rPh>
    <rPh sb="80" eb="81">
      <t>エキ</t>
    </rPh>
    <phoneticPr fontId="1"/>
  </si>
  <si>
    <r>
      <t xml:space="preserve">三陸復興国立公園岩手北端の宿、三陸海岸の自然　海･山に囲まれ　山海の旬に洗練されたお料理、大浴場、ロビー2階客室から日の出が見える宿
</t>
    </r>
    <r>
      <rPr>
        <sz val="11"/>
        <color rgb="FFFF0000"/>
        <rFont val="Meiryo UI"/>
        <family val="3"/>
        <charset val="128"/>
      </rPr>
      <t>律子さん：久慈駅から帰宅</t>
    </r>
    <rPh sb="67" eb="69">
      <t>リツコ</t>
    </rPh>
    <rPh sb="72" eb="74">
      <t>クジ</t>
    </rPh>
    <rPh sb="74" eb="75">
      <t>エキ</t>
    </rPh>
    <rPh sb="77" eb="79">
      <t>キタク</t>
    </rPh>
    <phoneticPr fontId="1"/>
  </si>
  <si>
    <r>
      <t xml:space="preserve">函館朝市、赤レンガ倉庫群
函館山ロープウェイ山麓駅（→函館山）
</t>
    </r>
    <r>
      <rPr>
        <b/>
        <sz val="11"/>
        <color theme="1"/>
        <rFont val="Meiryo UI"/>
        <family val="3"/>
        <charset val="128"/>
      </rPr>
      <t xml:space="preserve">五稜郭、五稜郭タワー
</t>
    </r>
    <r>
      <rPr>
        <sz val="11"/>
        <color theme="1"/>
        <rFont val="Meiryo UI"/>
        <family val="3"/>
        <charset val="128"/>
      </rPr>
      <t>（北海道昆布館）
丘の駅駐車場</t>
    </r>
    <rPh sb="32" eb="35">
      <t>ゴリョウカク</t>
    </rPh>
    <rPh sb="36" eb="39">
      <t>ゴリョウカク</t>
    </rPh>
    <rPh sb="44" eb="47">
      <t>ホッカイドウ</t>
    </rPh>
    <rPh sb="47" eb="49">
      <t>コンブ</t>
    </rPh>
    <rPh sb="49" eb="50">
      <t>カン</t>
    </rPh>
    <phoneticPr fontId="1"/>
  </si>
  <si>
    <r>
      <t>にしん御殿小樽貴賓館,小樽運河
日本銀行旧小樽支店金融資料館
旧国鉄手宮線,
小樽出抜小路、大正硝子館 本店
北海道神宮
羊ヶ丘展望台、</t>
    </r>
    <r>
      <rPr>
        <b/>
        <sz val="11"/>
        <color theme="1"/>
        <rFont val="Meiryo UI"/>
        <family val="3"/>
        <charset val="128"/>
      </rPr>
      <t>北海道開拓の村</t>
    </r>
    <r>
      <rPr>
        <sz val="11"/>
        <color theme="1"/>
        <rFont val="Meiryo UI"/>
        <family val="3"/>
        <charset val="128"/>
      </rPr>
      <t xml:space="preserve">
札幌時計台、（北海道庁旧本庁舎）</t>
    </r>
    <phoneticPr fontId="1"/>
  </si>
  <si>
    <t>ー</t>
    <phoneticPr fontId="1"/>
  </si>
  <si>
    <r>
      <t xml:space="preserve">目の前が松林のため海はほとんど見えませんが、その分リーズナブルなお部屋です。通常のサービスを省略させていただく分、金額的にお得な「2食付」プランをご用意いたしました！
</t>
    </r>
    <r>
      <rPr>
        <sz val="11"/>
        <color rgb="FFFF0000"/>
        <rFont val="Meiryo UI"/>
        <family val="3"/>
        <charset val="128"/>
      </rPr>
      <t>律子さん：寺泊駅でピックアップ</t>
    </r>
    <rPh sb="84" eb="86">
      <t>リツコ</t>
    </rPh>
    <rPh sb="89" eb="91">
      <t>テラドマリ</t>
    </rPh>
    <rPh sb="91" eb="92">
      <t>エキ</t>
    </rPh>
    <phoneticPr fontId="1"/>
  </si>
  <si>
    <r>
      <t xml:space="preserve">富山の3大飲食店街、魚津市駅前「柿の木割り」で営業するお鮨屋さん『太助鮨』さんで、地魚をふんだんに使用した≪特別コース≫をお召し上がりいただくプランです！
</t>
    </r>
    <r>
      <rPr>
        <sz val="11"/>
        <color rgb="FFFF0000"/>
        <rFont val="Meiryo UI"/>
        <family val="3"/>
        <charset val="128"/>
      </rPr>
      <t>律子さん：魚津から帰宅</t>
    </r>
    <rPh sb="78" eb="80">
      <t>リツコ</t>
    </rPh>
    <rPh sb="83" eb="85">
      <t>ウオツ</t>
    </rPh>
    <rPh sb="87" eb="89">
      <t>キタク</t>
    </rPh>
    <phoneticPr fontId="1"/>
  </si>
  <si>
    <r>
      <t xml:space="preserve">【焼肉プラン】大人気★1泊夕食付き♪温泉で湯ったりお肉の質にこだわった本格焼肉専門店でお食事♪「松島温泉白糸の湯」とも呼ばれる温泉。 気ままに過ごせる広々としたお部屋。インターネット環境を完備し、ビジネスにも機能的です。
</t>
    </r>
    <r>
      <rPr>
        <sz val="11"/>
        <color rgb="FFFF0000"/>
        <rFont val="Meiryo UI"/>
        <family val="3"/>
        <charset val="128"/>
      </rPr>
      <t>まさき君、トシ、アヤ：兼六園前で合流</t>
    </r>
    <rPh sb="114" eb="115">
      <t>クン</t>
    </rPh>
    <rPh sb="122" eb="125">
      <t>ケンロクエン</t>
    </rPh>
    <rPh sb="125" eb="126">
      <t>マエ</t>
    </rPh>
    <rPh sb="127" eb="129">
      <t>ゴウリュウ</t>
    </rPh>
    <phoneticPr fontId="1"/>
  </si>
  <si>
    <r>
      <t xml:space="preserve">当館の通年スタンダードプラン若狭敦賀の「葵」（あおい）会席になります。天然温泉の180度大パノラマ！展望大浴場
</t>
    </r>
    <r>
      <rPr>
        <sz val="11"/>
        <color rgb="FFFF0000"/>
        <rFont val="Meiryo UI"/>
        <family val="3"/>
        <charset val="128"/>
      </rPr>
      <t>まさき君、トシ、アヤ：敦賀から帰宅</t>
    </r>
    <rPh sb="67" eb="69">
      <t>ツルガ</t>
    </rPh>
    <rPh sb="71" eb="73">
      <t>キタク</t>
    </rPh>
    <phoneticPr fontId="1"/>
  </si>
  <si>
    <r>
      <t xml:space="preserve">京都の北部、丹後半島の西端に位置し、潮風香る日本海と豊な自然に囲まれた久美浜湾沿いに佇むリゾーピア久美浜。おひとりの時間をゆったりお過ごしいただける、【GoToトラベル対象プラン】 〜料理長推奨会席「羽衣」フリードリンク付〜
</t>
    </r>
    <r>
      <rPr>
        <sz val="11"/>
        <color rgb="FFFF0000"/>
        <rFont val="Meiryo UI"/>
        <family val="3"/>
        <charset val="128"/>
      </rPr>
      <t>律子さん：米原でピックアップ</t>
    </r>
    <rPh sb="113" eb="115">
      <t>リツコ</t>
    </rPh>
    <rPh sb="118" eb="120">
      <t>マイバラ</t>
    </rPh>
    <phoneticPr fontId="1"/>
  </si>
  <si>
    <r>
      <t xml:space="preserve">『2019年４月オープン』デザインと機能を極めた空間、源泉掛け流しの天然温泉。癒しと刺激が混ざり合うライフスタイルホテル。MASCOS BAR＆DININGで人気のハンバーグやピザが味わえる子供から大人まで楽しめるイタリアンコース地元の食材をふんだんに使用した手作り朝食
</t>
    </r>
    <r>
      <rPr>
        <sz val="11"/>
        <color rgb="FFFF0000"/>
        <rFont val="Meiryo UI"/>
        <family val="3"/>
        <charset val="128"/>
      </rPr>
      <t>律子さん：出雲から帰宅</t>
    </r>
    <rPh sb="136" eb="138">
      <t>リツコ</t>
    </rPh>
    <rPh sb="141" eb="143">
      <t>イズモ</t>
    </rPh>
    <rPh sb="145" eb="147">
      <t>キタク</t>
    </rPh>
    <phoneticPr fontId="1"/>
  </si>
  <si>
    <r>
      <t xml:space="preserve">旅館のようなホテルをコンセプトに、客室は全て靴を脱いで上がるJAPAN STYLE.くまもと名物『馬刺し・辛子蓮根・人文字ぐるぐる・だご汁』がセットになったお得な肥後御膳。郷土のお料理が一度にお召し上がりいただけます。
</t>
    </r>
    <r>
      <rPr>
        <sz val="11"/>
        <color rgb="FFFF0000"/>
        <rFont val="Meiryo UI"/>
        <family val="3"/>
        <charset val="128"/>
      </rPr>
      <t>律子さん：熊本でピックアップ</t>
    </r>
    <rPh sb="110" eb="112">
      <t>リツコ</t>
    </rPh>
    <rPh sb="115" eb="116">
      <t>クマ</t>
    </rPh>
    <rPh sb="116" eb="117">
      <t>モト</t>
    </rPh>
    <phoneticPr fontId="1"/>
  </si>
  <si>
    <r>
      <t xml:space="preserve">ホテル駐車場･･1000円。鹿児島最大の繁華街・天文館。アーケード内には様々な郷土料理店やみやげもの店、各種グルメスポットとなっています。
</t>
    </r>
    <r>
      <rPr>
        <sz val="11"/>
        <color rgb="FFFF0000"/>
        <rFont val="Meiryo UI"/>
        <family val="3"/>
        <charset val="128"/>
      </rPr>
      <t>律子さん：鹿児島から帰宅</t>
    </r>
    <rPh sb="70" eb="72">
      <t>リツコ</t>
    </rPh>
    <rPh sb="75" eb="78">
      <t>カゴシマ</t>
    </rPh>
    <rPh sb="80" eb="82">
      <t>キタク</t>
    </rPh>
    <phoneticPr fontId="1"/>
  </si>
  <si>
    <t>△</t>
    <phoneticPr fontId="1"/>
  </si>
  <si>
    <r>
      <t xml:space="preserve">景色が一番の自慢です。ホテルや高級旅館ではなくペンションみたいにアットホームな旅館！夕食は地元の旬な食材を使った家庭的な料理をご提供いたします。中でもお刺身は近海で獲れた新鮮な魚介類で好評です。
</t>
    </r>
    <r>
      <rPr>
        <sz val="11"/>
        <color rgb="FFFF0000"/>
        <rFont val="Meiryo UI"/>
        <family val="3"/>
        <charset val="128"/>
      </rPr>
      <t>律子さん：尾道でピックアップ</t>
    </r>
    <rPh sb="98" eb="100">
      <t>リツコ</t>
    </rPh>
    <rPh sb="103" eb="105">
      <t>オノミチ</t>
    </rPh>
    <phoneticPr fontId="1"/>
  </si>
  <si>
    <r>
      <t xml:space="preserve">【素泊まり】JR広島駅南口から徒歩3分！広島・宮島観光、ビジネス、野球観戦に好立地！提携駐車場：福屋エールエールＡ館　1泊1，200円（15時〜翌12時・到着順案内）
</t>
    </r>
    <r>
      <rPr>
        <sz val="11"/>
        <color rgb="FFFF0000"/>
        <rFont val="Meiryo UI"/>
        <family val="3"/>
        <charset val="128"/>
      </rPr>
      <t>律子さん：広島から帰宅</t>
    </r>
    <rPh sb="84" eb="86">
      <t>リツコ</t>
    </rPh>
    <rPh sb="89" eb="91">
      <t>ヒロシマ</t>
    </rPh>
    <rPh sb="93" eb="95">
      <t>キタク</t>
    </rPh>
    <phoneticPr fontId="1"/>
  </si>
  <si>
    <t>×</t>
    <phoneticPr fontId="1"/>
  </si>
  <si>
    <r>
      <t xml:space="preserve">最上階展望大浴場・露天風呂無料/全室Wi-Fi・有線LAN無料/地下鉄『栄』駅 徒歩5分。最上階15階の大浴場＆露天風呂あり!!　ご宿泊の方は無料でお入り頂けますので、ごゆっくりどうぞ。
</t>
    </r>
    <r>
      <rPr>
        <sz val="11"/>
        <color rgb="FFFF0000"/>
        <rFont val="Meiryo UI"/>
        <family val="3"/>
        <charset val="128"/>
      </rPr>
      <t>律子さん、昭子さん、なゆちゃん：伊勢市駅でピックアップ</t>
    </r>
    <rPh sb="94" eb="96">
      <t>リツコ</t>
    </rPh>
    <rPh sb="99" eb="101">
      <t>アキコ</t>
    </rPh>
    <rPh sb="110" eb="113">
      <t>イセシ</t>
    </rPh>
    <rPh sb="113" eb="114">
      <t>エキ</t>
    </rPh>
    <phoneticPr fontId="1"/>
  </si>
  <si>
    <r>
      <t xml:space="preserve">「笑顔」「明るさ」「元気」をモットーに、自然体のおもてなしが魅力の宿である「みやけ荘」。蕎麦打ち二段の腕前を持つおかあさんが蕎麦やうどん、自家製餅米を杵でつく力餅や、当宿自慢の料理。
</t>
    </r>
    <r>
      <rPr>
        <sz val="11"/>
        <color rgb="FFFF0000"/>
        <rFont val="Meiryo UI"/>
        <family val="3"/>
        <charset val="128"/>
      </rPr>
      <t>律子さん、昭子さん：高山駅から帰宅</t>
    </r>
    <rPh sb="92" eb="94">
      <t>リツコ</t>
    </rPh>
    <rPh sb="97" eb="99">
      <t>アキコ</t>
    </rPh>
    <rPh sb="102" eb="104">
      <t>タカヤマ</t>
    </rPh>
    <rPh sb="104" eb="105">
      <t>エキ</t>
    </rPh>
    <rPh sb="107" eb="109">
      <t>キタク</t>
    </rPh>
    <phoneticPr fontId="1"/>
  </si>
  <si>
    <r>
      <t xml:space="preserve">（タオル美術館）,今治城
</t>
    </r>
    <r>
      <rPr>
        <b/>
        <sz val="11"/>
        <color theme="1"/>
        <rFont val="Meiryo UI"/>
        <family val="3"/>
        <charset val="128"/>
      </rPr>
      <t>松山城</t>
    </r>
    <r>
      <rPr>
        <sz val="11"/>
        <color theme="1"/>
        <rFont val="Meiryo UI"/>
        <family val="3"/>
        <charset val="128"/>
      </rPr>
      <t xml:space="preserve">
</t>
    </r>
    <r>
      <rPr>
        <b/>
        <sz val="11"/>
        <color theme="1"/>
        <rFont val="Meiryo UI"/>
        <family val="3"/>
        <charset val="128"/>
      </rPr>
      <t>（坂の上の雲ミュージアム）
道後温泉</t>
    </r>
    <phoneticPr fontId="1"/>
  </si>
  <si>
    <t>（円月島,白良浜）,千畳敷
(吉野熊野国立公園),橋杭岩
樫野崎灯台海金剛,ポケットパーク
潮岬観光タワー</t>
    <phoneticPr fontId="1"/>
  </si>
  <si>
    <t>松崎</t>
    <rPh sb="0" eb="2">
      <t>マツザキ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</si>
</sst>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1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Meiryo UI"/>
      <family val="3"/>
      <charset val="128"/>
    </font>
    <font>
      <b/>
      <sz val="11"/>
      <color theme="1"/>
      <name val="Meiryo UI"/>
      <family val="3"/>
      <charset val="128"/>
    </font>
    <font>
      <b/>
      <sz val="11"/>
      <color theme="0"/>
      <name val="Meiryo UI"/>
      <family val="3"/>
      <charset val="128"/>
    </font>
    <font>
      <sz val="11"/>
      <color rgb="FFFF0000"/>
      <name val="Meiryo UI"/>
      <family val="3"/>
      <charset val="128"/>
    </font>
    <font>
      <sz val="11"/>
      <name val="Meiryo UI"/>
      <family val="3"/>
      <charset val="128"/>
    </font>
    <font>
      <b/>
      <sz val="10"/>
      <color theme="0"/>
      <name val="Meiryo UI"/>
      <family val="3"/>
      <charset val="128"/>
    </font>
    <font>
      <b/>
      <sz val="9"/>
      <color theme="0"/>
      <name val="Meiryo UI"/>
      <family val="3"/>
      <charset val="128"/>
    </font>
    <font>
      <b/>
      <sz val="8"/>
      <color theme="0"/>
      <name val="Meiryo UI"/>
      <family val="3"/>
      <charset val="128"/>
    </font>
    <font>
      <b/>
      <sz val="11"/>
      <color theme="4"/>
      <name val="Meiryo UI"/>
      <family val="3"/>
      <charset val="128"/>
    </font>
    <font>
      <b/>
      <i/>
      <sz val="11"/>
      <color theme="1"/>
      <name val="Meiryo UI"/>
      <family val="3"/>
      <charset val="128"/>
    </font>
    <font>
      <sz val="10"/>
      <color theme="1"/>
      <name val="Meiryo UI"/>
      <family val="3"/>
      <charset val="128"/>
    </font>
    <font>
      <sz val="9"/>
      <color rgb="FFFF0000"/>
      <name val="Meiryo UI"/>
      <family val="3"/>
      <charset val="128"/>
    </font>
    <font>
      <b/>
      <sz val="11"/>
      <color rgb="FFFF0000"/>
      <name val="Meiryo UI"/>
      <family val="3"/>
      <charset val="128"/>
    </font>
    <font>
      <sz val="10"/>
      <name val="Meiryo UI"/>
      <family val="3"/>
      <charset val="128"/>
    </font>
    <font>
      <sz val="10"/>
      <color rgb="FFFF0000"/>
      <name val="Meiryo UI"/>
      <family val="3"/>
      <charset val="128"/>
    </font>
    <font>
      <i/>
      <sz val="11"/>
      <color theme="1"/>
      <name val="Meiryo UI"/>
      <family val="3"/>
      <charset val="128"/>
    </font>
  </fonts>
  <fills count="5">
    <fill>
      <patternFill patternType="none"/>
    </fill>
    <fill>
      <patternFill patternType="gray125"/>
    </fill>
    <fill>
      <patternFill patternType="solid">
        <fgColor theme="8"/>
        <bgColor indexed="64"/>
      </patternFill>
    </fill>
    <fill>
      <patternFill patternType="solid">
        <fgColor theme="0" tint="-4.9989318521683403E-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70">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5" fillId="2" borderId="1" xfId="0" applyFont="1" applyFill="1" applyBorder="1" applyAlignment="1">
      <alignment horizontal="center" vertical="center"/>
    </xf>
    <xf numFmtId="38" fontId="5" fillId="2" borderId="1" xfId="1" applyFont="1" applyFill="1" applyBorder="1" applyAlignment="1">
      <alignment horizontal="center" vertical="center"/>
    </xf>
    <xf numFmtId="0" fontId="5" fillId="2" borderId="1" xfId="0" applyFont="1" applyFill="1" applyBorder="1" applyAlignment="1">
      <alignment horizontal="center" vertical="center" wrapText="1"/>
    </xf>
    <xf numFmtId="0" fontId="3" fillId="0" borderId="1" xfId="0" applyFont="1" applyBorder="1">
      <alignment vertical="center"/>
    </xf>
    <xf numFmtId="38" fontId="3" fillId="0" borderId="1" xfId="1" applyFont="1" applyBorder="1">
      <alignment vertical="center"/>
    </xf>
    <xf numFmtId="0" fontId="3" fillId="0" borderId="1" xfId="0" applyFont="1" applyBorder="1" applyAlignment="1">
      <alignment vertical="center" wrapText="1"/>
    </xf>
    <xf numFmtId="0" fontId="3" fillId="3" borderId="1" xfId="0" applyFont="1" applyFill="1" applyBorder="1">
      <alignment vertical="center"/>
    </xf>
    <xf numFmtId="38" fontId="3" fillId="3" borderId="1" xfId="1" applyFont="1" applyFill="1" applyBorder="1">
      <alignment vertical="center"/>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0" fontId="3" fillId="3" borderId="1" xfId="0" applyFont="1" applyFill="1" applyBorder="1" applyAlignment="1">
      <alignment vertical="center"/>
    </xf>
    <xf numFmtId="38" fontId="3" fillId="3" borderId="1" xfId="1" applyFont="1" applyFill="1" applyBorder="1" applyAlignment="1">
      <alignment vertical="center"/>
    </xf>
    <xf numFmtId="0" fontId="3" fillId="0" borderId="1" xfId="0" applyFont="1" applyFill="1" applyBorder="1" applyAlignment="1">
      <alignment vertical="center" wrapText="1"/>
    </xf>
    <xf numFmtId="0" fontId="6" fillId="3" borderId="1" xfId="0" applyFont="1" applyFill="1" applyBorder="1" applyAlignment="1">
      <alignment vertical="center" wrapText="1"/>
    </xf>
    <xf numFmtId="0" fontId="6" fillId="0" borderId="1" xfId="0" applyFont="1" applyFill="1" applyBorder="1" applyAlignment="1">
      <alignment vertical="center" wrapText="1"/>
    </xf>
    <xf numFmtId="0" fontId="3" fillId="0" borderId="1" xfId="0" applyFont="1" applyFill="1" applyBorder="1">
      <alignment vertical="center"/>
    </xf>
    <xf numFmtId="38" fontId="3" fillId="0" borderId="1" xfId="1" applyFont="1" applyFill="1" applyBorder="1">
      <alignment vertical="center"/>
    </xf>
    <xf numFmtId="0" fontId="3" fillId="0" borderId="1" xfId="0" applyFont="1" applyFill="1" applyBorder="1" applyAlignment="1">
      <alignment horizontal="right" vertical="center"/>
    </xf>
    <xf numFmtId="56" fontId="3" fillId="3" borderId="1" xfId="0" applyNumberFormat="1" applyFont="1" applyFill="1" applyBorder="1" applyAlignment="1">
      <alignment horizontal="center" vertical="center"/>
    </xf>
    <xf numFmtId="56" fontId="3" fillId="0" borderId="1" xfId="0" applyNumberFormat="1" applyFont="1" applyFill="1" applyBorder="1" applyAlignment="1">
      <alignment horizontal="center" vertical="center"/>
    </xf>
    <xf numFmtId="56" fontId="6" fillId="3" borderId="1" xfId="0" applyNumberFormat="1" applyFont="1" applyFill="1" applyBorder="1" applyAlignment="1">
      <alignment horizontal="center" vertical="center"/>
    </xf>
    <xf numFmtId="5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vertical="center"/>
    </xf>
    <xf numFmtId="38" fontId="3" fillId="0" borderId="1" xfId="1" applyFont="1" applyFill="1" applyBorder="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38" fontId="3" fillId="0" borderId="0" xfId="1" applyFont="1" applyFill="1">
      <alignment vertical="center"/>
    </xf>
    <xf numFmtId="0" fontId="3" fillId="0" borderId="0" xfId="0" applyFont="1" applyFill="1" applyAlignment="1">
      <alignment vertical="center" wrapText="1"/>
    </xf>
    <xf numFmtId="56"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3" borderId="1" xfId="0" applyFont="1" applyFill="1" applyBorder="1" applyAlignment="1">
      <alignment horizontal="center" vertical="center"/>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7" fillId="0" borderId="1" xfId="0" applyFont="1" applyFill="1" applyBorder="1" applyAlignment="1">
      <alignment vertical="center" wrapText="1"/>
    </xf>
    <xf numFmtId="38" fontId="8" fillId="2" borderId="1" xfId="1" applyFont="1" applyFill="1" applyBorder="1" applyAlignment="1">
      <alignment horizontal="center" vertical="center" wrapText="1"/>
    </xf>
    <xf numFmtId="38" fontId="10" fillId="2" borderId="1" xfId="1" applyFont="1" applyFill="1" applyBorder="1" applyAlignment="1">
      <alignment horizontal="center" vertical="center" wrapText="1"/>
    </xf>
    <xf numFmtId="0" fontId="9" fillId="2" borderId="1" xfId="0" applyFont="1" applyFill="1" applyBorder="1" applyAlignment="1">
      <alignment horizontal="center" vertical="center"/>
    </xf>
    <xf numFmtId="0" fontId="4" fillId="3" borderId="2" xfId="0" applyFont="1" applyFill="1" applyBorder="1" applyAlignment="1">
      <alignment vertical="center" wrapText="1"/>
    </xf>
    <xf numFmtId="0" fontId="7" fillId="3" borderId="2" xfId="0" applyFont="1" applyFill="1" applyBorder="1" applyAlignment="1">
      <alignment vertical="center"/>
    </xf>
    <xf numFmtId="56"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6" fillId="0" borderId="1" xfId="0" applyFont="1" applyBorder="1" applyAlignment="1">
      <alignment vertical="center" wrapText="1"/>
    </xf>
    <xf numFmtId="0" fontId="3" fillId="0" borderId="1" xfId="0" quotePrefix="1" applyFont="1" applyBorder="1" applyAlignment="1">
      <alignment horizontal="center" vertical="center"/>
    </xf>
    <xf numFmtId="0" fontId="6" fillId="4" borderId="1" xfId="0" applyFont="1" applyFill="1" applyBorder="1" applyAlignment="1">
      <alignment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xf>
    <xf numFmtId="0" fontId="8"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76" fontId="3" fillId="0" borderId="1" xfId="0" applyNumberFormat="1"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3"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4" borderId="1" xfId="0" applyFont="1" applyFill="1" applyBorder="1" applyAlignment="1">
      <alignment horizontal="center" vertical="center"/>
    </xf>
    <xf numFmtId="0" fontId="6" fillId="0" borderId="1" xfId="0" applyFont="1" applyFill="1" applyBorder="1">
      <alignment vertical="center"/>
    </xf>
    <xf numFmtId="0" fontId="3" fillId="3"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xf>
    <xf numFmtId="0" fontId="11"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56" fontId="3" fillId="4" borderId="1" xfId="0"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4" borderId="1" xfId="0" applyFont="1" applyFill="1" applyBorder="1" applyAlignment="1">
      <alignment vertical="center" wrapText="1"/>
    </xf>
    <xf numFmtId="0" fontId="3" fillId="4" borderId="1" xfId="0" applyFont="1" applyFill="1" applyBorder="1">
      <alignment vertical="center"/>
    </xf>
    <xf numFmtId="38" fontId="3" fillId="4" borderId="1" xfId="1" applyFont="1" applyFill="1" applyBorder="1">
      <alignment vertical="center"/>
    </xf>
    <xf numFmtId="56" fontId="6" fillId="4" borderId="1" xfId="0" applyNumberFormat="1" applyFont="1" applyFill="1" applyBorder="1" applyAlignment="1">
      <alignment horizontal="center" vertical="center"/>
    </xf>
    <xf numFmtId="0" fontId="13" fillId="4" borderId="1" xfId="0" applyFont="1" applyFill="1" applyBorder="1" applyAlignment="1">
      <alignment vertical="center" wrapText="1"/>
    </xf>
    <xf numFmtId="0" fontId="13" fillId="4" borderId="1" xfId="0" applyFont="1" applyFill="1" applyBorder="1" applyAlignment="1">
      <alignment horizontal="left" vertical="center"/>
    </xf>
    <xf numFmtId="0" fontId="7" fillId="4" borderId="1" xfId="0" applyFont="1" applyFill="1" applyBorder="1" applyAlignment="1">
      <alignment vertical="center" wrapText="1"/>
    </xf>
    <xf numFmtId="177" fontId="3" fillId="0" borderId="0" xfId="1" applyNumberFormat="1" applyFont="1" applyFill="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38" fontId="3" fillId="0" borderId="1" xfId="1" applyFont="1" applyBorder="1" applyAlignment="1">
      <alignment horizontal="center" vertical="center"/>
    </xf>
    <xf numFmtId="38" fontId="3" fillId="0" borderId="1" xfId="1" applyFont="1" applyFill="1" applyBorder="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textRotation="255"/>
    </xf>
    <xf numFmtId="56" fontId="6" fillId="0" borderId="2" xfId="0" applyNumberFormat="1" applyFont="1" applyFill="1" applyBorder="1" applyAlignment="1">
      <alignment horizontal="center" vertical="center"/>
    </xf>
    <xf numFmtId="56" fontId="6" fillId="0" borderId="4" xfId="0" applyNumberFormat="1" applyFont="1" applyFill="1" applyBorder="1" applyAlignment="1">
      <alignment horizontal="center" vertical="center"/>
    </xf>
    <xf numFmtId="56"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38" fontId="3" fillId="0" borderId="2" xfId="1" applyFont="1" applyFill="1" applyBorder="1" applyAlignment="1">
      <alignment horizontal="right" vertical="center"/>
    </xf>
    <xf numFmtId="38" fontId="3" fillId="0" borderId="4" xfId="1" applyFont="1" applyFill="1" applyBorder="1" applyAlignment="1">
      <alignment horizontal="right" vertical="center"/>
    </xf>
    <xf numFmtId="38" fontId="3" fillId="0" borderId="3" xfId="1" applyFont="1" applyFill="1" applyBorder="1" applyAlignment="1">
      <alignment horizontal="right" vertical="center"/>
    </xf>
    <xf numFmtId="0" fontId="3" fillId="0" borderId="1" xfId="0" applyFont="1" applyFill="1" applyBorder="1" applyAlignment="1">
      <alignment horizontal="left"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3" fillId="0" borderId="4" xfId="0" applyFont="1" applyFill="1" applyBorder="1" applyAlignment="1">
      <alignment horizontal="center" vertical="center" textRotation="255"/>
    </xf>
    <xf numFmtId="0" fontId="3" fillId="0" borderId="3" xfId="0" applyFont="1" applyFill="1" applyBorder="1" applyAlignment="1">
      <alignment horizontal="center" vertical="center" textRotation="255"/>
    </xf>
    <xf numFmtId="0" fontId="3" fillId="3" borderId="1" xfId="0" applyFont="1" applyFill="1" applyBorder="1" applyAlignment="1">
      <alignment horizontal="center" vertical="center"/>
    </xf>
    <xf numFmtId="38" fontId="3" fillId="3" borderId="1" xfId="1" applyFont="1" applyFill="1" applyBorder="1" applyAlignment="1">
      <alignment horizontal="right" vertical="center"/>
    </xf>
    <xf numFmtId="56" fontId="7" fillId="3" borderId="2" xfId="0" applyNumberFormat="1" applyFont="1" applyFill="1" applyBorder="1" applyAlignment="1">
      <alignment horizontal="center" vertical="center"/>
    </xf>
    <xf numFmtId="56" fontId="7" fillId="3" borderId="3"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38" fontId="3" fillId="3" borderId="2" xfId="1" applyFont="1" applyFill="1" applyBorder="1" applyAlignment="1">
      <alignment horizontal="right" vertical="center"/>
    </xf>
    <xf numFmtId="38" fontId="3" fillId="3" borderId="3" xfId="1" applyFont="1" applyFill="1" applyBorder="1" applyAlignment="1">
      <alignment horizontal="right" vertical="center"/>
    </xf>
    <xf numFmtId="0" fontId="3" fillId="3" borderId="1" xfId="0" applyFont="1" applyFill="1" applyBorder="1" applyAlignment="1">
      <alignment horizontal="left"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0" fontId="7" fillId="3"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3" fillId="0" borderId="1" xfId="0" applyFont="1" applyBorder="1" applyAlignment="1">
      <alignment horizontal="center" vertical="center" textRotation="255"/>
    </xf>
    <xf numFmtId="56" fontId="3" fillId="3" borderId="2" xfId="0" applyNumberFormat="1" applyFont="1" applyFill="1" applyBorder="1" applyAlignment="1">
      <alignment horizontal="center" vertical="center"/>
    </xf>
    <xf numFmtId="56" fontId="3" fillId="3" borderId="3" xfId="0" applyNumberFormat="1" applyFont="1" applyFill="1" applyBorder="1" applyAlignment="1">
      <alignment horizontal="center" vertical="center"/>
    </xf>
    <xf numFmtId="0" fontId="3" fillId="0" borderId="2" xfId="0" applyFont="1" applyFill="1" applyBorder="1" applyAlignment="1">
      <alignment horizontal="center" vertical="center" textRotation="255"/>
    </xf>
    <xf numFmtId="56" fontId="3" fillId="3" borderId="4" xfId="0" applyNumberFormat="1" applyFont="1" applyFill="1" applyBorder="1" applyAlignment="1">
      <alignment horizontal="center" vertical="center"/>
    </xf>
    <xf numFmtId="38" fontId="3" fillId="3" borderId="4"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0D369-968F-43A4-A501-187CC3A9CEF4}">
  <sheetPr>
    <pageSetUpPr fitToPage="1"/>
  </sheetPr>
  <dimension ref="A1:AC85"/>
  <sheetViews>
    <sheetView showGridLines="0" tabSelected="1" zoomScale="80" zoomScaleNormal="80" workbookViewId="0">
      <selection activeCell="F90" sqref="F90"/>
    </sheetView>
  </sheetViews>
  <sheetFormatPr defaultRowHeight="15.75" x14ac:dyDescent="0.4"/>
  <cols>
    <col min="1" max="1" width="5.5" style="1" customWidth="1"/>
    <col min="2" max="2" width="4.375" style="4" customWidth="1"/>
    <col min="3" max="3" width="9.875" style="4" customWidth="1"/>
    <col min="4" max="4" width="3.5" style="4" customWidth="1"/>
    <col min="5" max="5" width="10.625" style="5" customWidth="1"/>
    <col min="6" max="7" width="10.625" style="1" customWidth="1"/>
    <col min="8" max="8" width="8.125" style="1" customWidth="1"/>
    <col min="9" max="9" width="9.125" style="2" customWidth="1"/>
    <col min="10" max="10" width="9.75" style="2" customWidth="1"/>
    <col min="11" max="11" width="20" style="1" customWidth="1"/>
    <col min="12" max="14" width="5" style="4" customWidth="1"/>
    <col min="15" max="15" width="6.25" style="4" customWidth="1"/>
    <col min="16" max="18" width="5" style="4" customWidth="1"/>
    <col min="19" max="20" width="4.5" style="59" customWidth="1"/>
    <col min="21" max="21" width="4.5" style="4" customWidth="1"/>
    <col min="22" max="22" width="5.125" style="4" customWidth="1"/>
    <col min="23" max="23" width="9.375" style="2" customWidth="1"/>
    <col min="24" max="24" width="8.125" style="4" customWidth="1"/>
    <col min="25" max="25" width="50.25" style="3" customWidth="1"/>
    <col min="26" max="26" width="34.75" style="1" customWidth="1"/>
    <col min="27" max="27" width="34" style="1" customWidth="1"/>
    <col min="28" max="28" width="30.5" style="1" customWidth="1"/>
    <col min="29" max="16384" width="9" style="1"/>
  </cols>
  <sheetData>
    <row r="1" spans="1:28" x14ac:dyDescent="0.4">
      <c r="I1" s="2">
        <v>135</v>
      </c>
      <c r="J1" s="2">
        <v>3500</v>
      </c>
    </row>
    <row r="2" spans="1:28" ht="36.75" customHeight="1" x14ac:dyDescent="0.4">
      <c r="A2" s="6" t="s">
        <v>36</v>
      </c>
      <c r="B2" s="6" t="s">
        <v>35</v>
      </c>
      <c r="C2" s="162" t="s">
        <v>238</v>
      </c>
      <c r="D2" s="163"/>
      <c r="E2" s="6" t="s">
        <v>30</v>
      </c>
      <c r="F2" s="6" t="s">
        <v>31</v>
      </c>
      <c r="G2" s="6" t="s">
        <v>32</v>
      </c>
      <c r="H2" s="45" t="s">
        <v>33</v>
      </c>
      <c r="I2" s="43" t="s">
        <v>273</v>
      </c>
      <c r="J2" s="44" t="s">
        <v>271</v>
      </c>
      <c r="K2" s="6" t="s">
        <v>37</v>
      </c>
      <c r="L2" s="6" t="s">
        <v>536</v>
      </c>
      <c r="M2" s="6" t="s">
        <v>564</v>
      </c>
      <c r="N2" s="6" t="s">
        <v>565</v>
      </c>
      <c r="O2" s="6" t="s">
        <v>566</v>
      </c>
      <c r="P2" s="6" t="s">
        <v>567</v>
      </c>
      <c r="Q2" s="6" t="s">
        <v>562</v>
      </c>
      <c r="R2" s="6" t="s">
        <v>563</v>
      </c>
      <c r="S2" s="55" t="s">
        <v>459</v>
      </c>
      <c r="T2" s="55" t="s">
        <v>479</v>
      </c>
      <c r="U2" s="55" t="s">
        <v>379</v>
      </c>
      <c r="V2" s="6" t="s">
        <v>48</v>
      </c>
      <c r="W2" s="7" t="s">
        <v>34</v>
      </c>
      <c r="X2" s="6" t="s">
        <v>39</v>
      </c>
      <c r="Y2" s="8" t="s">
        <v>50</v>
      </c>
      <c r="Z2" s="6" t="s">
        <v>43</v>
      </c>
      <c r="AA2" s="6" t="s">
        <v>115</v>
      </c>
      <c r="AB2" s="6" t="s">
        <v>83</v>
      </c>
    </row>
    <row r="3" spans="1:28" ht="71.25" customHeight="1" x14ac:dyDescent="0.4">
      <c r="A3" s="164" t="s">
        <v>28</v>
      </c>
      <c r="B3" s="61">
        <v>1</v>
      </c>
      <c r="C3" s="28">
        <v>44066</v>
      </c>
      <c r="D3" s="28" t="s">
        <v>212</v>
      </c>
      <c r="E3" s="69" t="s">
        <v>0</v>
      </c>
      <c r="F3" s="11" t="s">
        <v>300</v>
      </c>
      <c r="G3" s="9" t="s">
        <v>3</v>
      </c>
      <c r="H3" s="9">
        <v>186</v>
      </c>
      <c r="I3" s="10">
        <f>ROUNDUP(H3/10*$I$1,-1)</f>
        <v>2520</v>
      </c>
      <c r="J3" s="10">
        <f>3430+$J$1</f>
        <v>6930</v>
      </c>
      <c r="K3" s="50" t="s">
        <v>359</v>
      </c>
      <c r="L3" s="86">
        <v>5</v>
      </c>
      <c r="M3" s="94">
        <v>4</v>
      </c>
      <c r="N3" s="94">
        <v>4</v>
      </c>
      <c r="O3" s="94">
        <f>SUM(L3:N3)</f>
        <v>13</v>
      </c>
      <c r="P3" s="94" t="s">
        <v>568</v>
      </c>
      <c r="Q3" s="94">
        <v>138</v>
      </c>
      <c r="R3" s="94">
        <v>97</v>
      </c>
      <c r="S3" s="60" t="s">
        <v>460</v>
      </c>
      <c r="T3" s="60"/>
      <c r="U3" s="53"/>
      <c r="V3" s="51" t="s">
        <v>2</v>
      </c>
      <c r="W3" s="10">
        <v>8800</v>
      </c>
      <c r="X3" s="70" t="s">
        <v>40</v>
      </c>
      <c r="Y3" s="11" t="s">
        <v>350</v>
      </c>
      <c r="Z3" s="11" t="s">
        <v>465</v>
      </c>
      <c r="AA3" s="11" t="s">
        <v>275</v>
      </c>
      <c r="AB3" s="11" t="s">
        <v>171</v>
      </c>
    </row>
    <row r="4" spans="1:28" ht="73.5" customHeight="1" x14ac:dyDescent="0.4">
      <c r="A4" s="164"/>
      <c r="B4" s="67">
        <v>2</v>
      </c>
      <c r="C4" s="25">
        <v>44067</v>
      </c>
      <c r="D4" s="25" t="s">
        <v>181</v>
      </c>
      <c r="E4" s="66" t="str">
        <f t="shared" ref="E4:E24" si="0">G3</f>
        <v>勝浦</v>
      </c>
      <c r="F4" s="12" t="s">
        <v>193</v>
      </c>
      <c r="G4" s="12" t="s">
        <v>482</v>
      </c>
      <c r="H4" s="12">
        <v>201</v>
      </c>
      <c r="I4" s="13">
        <f t="shared" ref="I4:I82" si="1">ROUNDUP(H4/10*$I$1,-1)</f>
        <v>2720</v>
      </c>
      <c r="J4" s="13">
        <f>$J$1</f>
        <v>3500</v>
      </c>
      <c r="K4" s="14" t="s">
        <v>480</v>
      </c>
      <c r="L4" s="15">
        <v>1</v>
      </c>
      <c r="M4" s="15">
        <v>1</v>
      </c>
      <c r="N4" s="15">
        <v>3</v>
      </c>
      <c r="O4" s="15">
        <f t="shared" ref="O4:O67" si="2">SUM(L4:N4)</f>
        <v>5</v>
      </c>
      <c r="P4" s="15" t="s">
        <v>570</v>
      </c>
      <c r="Q4" s="15">
        <v>137</v>
      </c>
      <c r="R4" s="15">
        <v>97</v>
      </c>
      <c r="S4" s="57" t="s">
        <v>461</v>
      </c>
      <c r="T4" s="15" t="s">
        <v>378</v>
      </c>
      <c r="U4" s="15" t="s">
        <v>378</v>
      </c>
      <c r="V4" s="67">
        <v>4.0999999999999996</v>
      </c>
      <c r="W4" s="13">
        <v>5395</v>
      </c>
      <c r="X4" s="67" t="s">
        <v>75</v>
      </c>
      <c r="Y4" s="14" t="s">
        <v>481</v>
      </c>
      <c r="Z4" s="14" t="s">
        <v>569</v>
      </c>
      <c r="AA4" s="14" t="s">
        <v>276</v>
      </c>
      <c r="AB4" s="14" t="s">
        <v>194</v>
      </c>
    </row>
    <row r="5" spans="1:28" ht="81.75" customHeight="1" x14ac:dyDescent="0.4">
      <c r="A5" s="164"/>
      <c r="B5" s="61">
        <v>3</v>
      </c>
      <c r="C5" s="26">
        <v>44068</v>
      </c>
      <c r="D5" s="26" t="s">
        <v>182</v>
      </c>
      <c r="E5" s="69" t="str">
        <f t="shared" si="0"/>
        <v>大洗</v>
      </c>
      <c r="F5" s="11" t="s">
        <v>139</v>
      </c>
      <c r="G5" s="9" t="s">
        <v>85</v>
      </c>
      <c r="H5" s="9">
        <v>189</v>
      </c>
      <c r="I5" s="10">
        <f t="shared" si="1"/>
        <v>2560</v>
      </c>
      <c r="J5" s="10">
        <f>$J$1</f>
        <v>3500</v>
      </c>
      <c r="K5" s="11" t="s">
        <v>398</v>
      </c>
      <c r="L5" s="86">
        <v>4</v>
      </c>
      <c r="M5" s="94">
        <v>1</v>
      </c>
      <c r="N5" s="94">
        <v>4</v>
      </c>
      <c r="O5" s="94">
        <f t="shared" si="2"/>
        <v>9</v>
      </c>
      <c r="P5" s="94" t="s">
        <v>572</v>
      </c>
      <c r="Q5" s="94">
        <v>142</v>
      </c>
      <c r="R5" s="94">
        <v>92</v>
      </c>
      <c r="S5" s="60" t="s">
        <v>462</v>
      </c>
      <c r="T5" s="78" t="s">
        <v>378</v>
      </c>
      <c r="U5" s="71" t="s">
        <v>378</v>
      </c>
      <c r="V5" s="70">
        <v>4.5</v>
      </c>
      <c r="W5" s="10">
        <v>5668</v>
      </c>
      <c r="X5" s="70" t="s">
        <v>40</v>
      </c>
      <c r="Y5" s="11" t="s">
        <v>399</v>
      </c>
      <c r="Z5" s="11" t="s">
        <v>571</v>
      </c>
      <c r="AA5" s="11" t="s">
        <v>367</v>
      </c>
      <c r="AB5" s="11" t="s">
        <v>84</v>
      </c>
    </row>
    <row r="6" spans="1:28" ht="69" customHeight="1" x14ac:dyDescent="0.4">
      <c r="A6" s="164"/>
      <c r="B6" s="67">
        <v>4</v>
      </c>
      <c r="C6" s="25">
        <v>44069</v>
      </c>
      <c r="D6" s="25" t="s">
        <v>183</v>
      </c>
      <c r="E6" s="66" t="str">
        <f t="shared" si="0"/>
        <v>広野駅</v>
      </c>
      <c r="F6" s="12" t="s">
        <v>41</v>
      </c>
      <c r="G6" s="12" t="s">
        <v>42</v>
      </c>
      <c r="H6" s="12">
        <v>161</v>
      </c>
      <c r="I6" s="13">
        <f t="shared" si="1"/>
        <v>2180</v>
      </c>
      <c r="J6" s="13">
        <f t="shared" ref="J6:J11" si="3">$J$1</f>
        <v>3500</v>
      </c>
      <c r="K6" s="14" t="s">
        <v>353</v>
      </c>
      <c r="L6" s="15">
        <v>3</v>
      </c>
      <c r="M6" s="15">
        <v>3</v>
      </c>
      <c r="N6" s="15">
        <v>3</v>
      </c>
      <c r="O6" s="15">
        <f t="shared" si="2"/>
        <v>9</v>
      </c>
      <c r="P6" s="15" t="s">
        <v>572</v>
      </c>
      <c r="Q6" s="15">
        <v>139</v>
      </c>
      <c r="R6" s="15">
        <v>94</v>
      </c>
      <c r="S6" s="57" t="s">
        <v>462</v>
      </c>
      <c r="T6" s="15" t="s">
        <v>378</v>
      </c>
      <c r="U6" s="15" t="s">
        <v>378</v>
      </c>
      <c r="V6" s="67">
        <v>3.7</v>
      </c>
      <c r="W6" s="13">
        <v>5525</v>
      </c>
      <c r="X6" s="67" t="s">
        <v>204</v>
      </c>
      <c r="Y6" s="14" t="s">
        <v>352</v>
      </c>
      <c r="Z6" s="14" t="s">
        <v>573</v>
      </c>
      <c r="AA6" s="14" t="s">
        <v>277</v>
      </c>
      <c r="AB6" s="12" t="s">
        <v>86</v>
      </c>
    </row>
    <row r="7" spans="1:28" ht="83.25" customHeight="1" x14ac:dyDescent="0.4">
      <c r="A7" s="164"/>
      <c r="B7" s="61">
        <v>5</v>
      </c>
      <c r="C7" s="26">
        <v>44070</v>
      </c>
      <c r="D7" s="26" t="s">
        <v>184</v>
      </c>
      <c r="E7" s="69" t="str">
        <f t="shared" si="0"/>
        <v>東松島</v>
      </c>
      <c r="F7" s="11" t="s">
        <v>140</v>
      </c>
      <c r="G7" s="9" t="s">
        <v>4</v>
      </c>
      <c r="H7" s="9">
        <v>133</v>
      </c>
      <c r="I7" s="10">
        <f t="shared" si="1"/>
        <v>1800</v>
      </c>
      <c r="J7" s="10">
        <f t="shared" si="3"/>
        <v>3500</v>
      </c>
      <c r="K7" s="11" t="s">
        <v>380</v>
      </c>
      <c r="L7" s="86">
        <v>3</v>
      </c>
      <c r="M7" s="94">
        <v>4</v>
      </c>
      <c r="N7" s="94">
        <v>3</v>
      </c>
      <c r="O7" s="94">
        <f t="shared" si="2"/>
        <v>10</v>
      </c>
      <c r="P7" s="94" t="s">
        <v>568</v>
      </c>
      <c r="Q7" s="94">
        <v>157</v>
      </c>
      <c r="R7" s="94">
        <v>104</v>
      </c>
      <c r="S7" s="60" t="s">
        <v>461</v>
      </c>
      <c r="T7" s="78" t="s">
        <v>378</v>
      </c>
      <c r="U7" s="71" t="s">
        <v>378</v>
      </c>
      <c r="V7" s="70">
        <v>4.5</v>
      </c>
      <c r="W7" s="10">
        <v>5265</v>
      </c>
      <c r="X7" s="70" t="s">
        <v>371</v>
      </c>
      <c r="Y7" s="11" t="s">
        <v>381</v>
      </c>
      <c r="Z7" s="11" t="s">
        <v>483</v>
      </c>
      <c r="AA7" s="11" t="s">
        <v>278</v>
      </c>
      <c r="AB7" s="11" t="s">
        <v>196</v>
      </c>
    </row>
    <row r="8" spans="1:28" ht="75.75" customHeight="1" x14ac:dyDescent="0.4">
      <c r="A8" s="164"/>
      <c r="B8" s="81">
        <v>6</v>
      </c>
      <c r="C8" s="95">
        <v>44071</v>
      </c>
      <c r="D8" s="95" t="s">
        <v>185</v>
      </c>
      <c r="E8" s="96" t="str">
        <f t="shared" si="0"/>
        <v>気仙沼</v>
      </c>
      <c r="F8" s="97" t="s">
        <v>484</v>
      </c>
      <c r="G8" s="98" t="s">
        <v>5</v>
      </c>
      <c r="H8" s="98">
        <v>184</v>
      </c>
      <c r="I8" s="99">
        <f t="shared" si="1"/>
        <v>2490</v>
      </c>
      <c r="J8" s="99">
        <f t="shared" si="3"/>
        <v>3500</v>
      </c>
      <c r="K8" s="97" t="s">
        <v>360</v>
      </c>
      <c r="L8" s="15">
        <v>4</v>
      </c>
      <c r="M8" s="15">
        <v>2</v>
      </c>
      <c r="N8" s="15">
        <v>3</v>
      </c>
      <c r="O8" s="15">
        <f t="shared" si="2"/>
        <v>9</v>
      </c>
      <c r="P8" s="15" t="s">
        <v>572</v>
      </c>
      <c r="Q8" s="15">
        <v>143</v>
      </c>
      <c r="R8" s="15">
        <v>97</v>
      </c>
      <c r="S8" s="57" t="s">
        <v>462</v>
      </c>
      <c r="T8" s="15" t="s">
        <v>378</v>
      </c>
      <c r="U8" s="15" t="s">
        <v>378</v>
      </c>
      <c r="V8" s="16">
        <v>3.8</v>
      </c>
      <c r="W8" s="13">
        <v>15015</v>
      </c>
      <c r="X8" s="67" t="s">
        <v>40</v>
      </c>
      <c r="Y8" s="14" t="s">
        <v>575</v>
      </c>
      <c r="Z8" s="14" t="s">
        <v>574</v>
      </c>
      <c r="AA8" s="14" t="s">
        <v>279</v>
      </c>
      <c r="AB8" s="14" t="s">
        <v>195</v>
      </c>
    </row>
    <row r="9" spans="1:28" ht="66" customHeight="1" x14ac:dyDescent="0.4">
      <c r="A9" s="164"/>
      <c r="B9" s="81">
        <v>7</v>
      </c>
      <c r="C9" s="100">
        <v>44072</v>
      </c>
      <c r="D9" s="100" t="s">
        <v>186</v>
      </c>
      <c r="E9" s="96" t="str">
        <f t="shared" si="0"/>
        <v>宮古</v>
      </c>
      <c r="F9" s="98" t="s">
        <v>200</v>
      </c>
      <c r="G9" s="98" t="s">
        <v>6</v>
      </c>
      <c r="H9" s="98">
        <v>140</v>
      </c>
      <c r="I9" s="99">
        <f t="shared" si="1"/>
        <v>1890</v>
      </c>
      <c r="J9" s="99">
        <f t="shared" si="3"/>
        <v>3500</v>
      </c>
      <c r="K9" s="97" t="s">
        <v>356</v>
      </c>
      <c r="L9" s="86">
        <v>3</v>
      </c>
      <c r="M9" s="94">
        <v>2</v>
      </c>
      <c r="N9" s="94">
        <v>3</v>
      </c>
      <c r="O9" s="94">
        <f t="shared" si="2"/>
        <v>8</v>
      </c>
      <c r="P9" s="94" t="s">
        <v>572</v>
      </c>
      <c r="Q9" s="94">
        <v>136</v>
      </c>
      <c r="R9" s="94">
        <v>98</v>
      </c>
      <c r="S9" s="60" t="s">
        <v>462</v>
      </c>
      <c r="T9" s="78" t="s">
        <v>378</v>
      </c>
      <c r="U9" s="71" t="s">
        <v>378</v>
      </c>
      <c r="V9" s="70">
        <v>3.8</v>
      </c>
      <c r="W9" s="10">
        <v>7150</v>
      </c>
      <c r="X9" s="70" t="s">
        <v>40</v>
      </c>
      <c r="Y9" s="11" t="s">
        <v>576</v>
      </c>
      <c r="Z9" s="11" t="s">
        <v>485</v>
      </c>
      <c r="AA9" s="11" t="s">
        <v>280</v>
      </c>
      <c r="AB9" s="11" t="s">
        <v>87</v>
      </c>
    </row>
    <row r="10" spans="1:28" ht="85.5" customHeight="1" x14ac:dyDescent="0.4">
      <c r="A10" s="164"/>
      <c r="B10" s="67">
        <v>8</v>
      </c>
      <c r="C10" s="27">
        <v>44073</v>
      </c>
      <c r="D10" s="27" t="s">
        <v>187</v>
      </c>
      <c r="E10" s="66" t="str">
        <f t="shared" si="0"/>
        <v>久慈</v>
      </c>
      <c r="F10" s="12" t="s">
        <v>7</v>
      </c>
      <c r="G10" s="12" t="s">
        <v>197</v>
      </c>
      <c r="H10" s="12">
        <v>98</v>
      </c>
      <c r="I10" s="13">
        <f t="shared" si="1"/>
        <v>1330</v>
      </c>
      <c r="J10" s="13">
        <f t="shared" si="3"/>
        <v>3500</v>
      </c>
      <c r="K10" s="14" t="s">
        <v>355</v>
      </c>
      <c r="L10" s="15">
        <v>2</v>
      </c>
      <c r="M10" s="15">
        <v>3</v>
      </c>
      <c r="N10" s="15">
        <v>3</v>
      </c>
      <c r="O10" s="15">
        <f t="shared" si="2"/>
        <v>8</v>
      </c>
      <c r="P10" s="15" t="s">
        <v>572</v>
      </c>
      <c r="Q10" s="15">
        <v>139</v>
      </c>
      <c r="R10" s="15">
        <v>102</v>
      </c>
      <c r="S10" s="57" t="s">
        <v>463</v>
      </c>
      <c r="T10" s="15" t="s">
        <v>378</v>
      </c>
      <c r="U10" s="15" t="s">
        <v>378</v>
      </c>
      <c r="V10" s="67">
        <v>4.8</v>
      </c>
      <c r="W10" s="13">
        <v>5005</v>
      </c>
      <c r="X10" s="67" t="s">
        <v>40</v>
      </c>
      <c r="Y10" s="14" t="s">
        <v>351</v>
      </c>
      <c r="Z10" s="14" t="s">
        <v>487</v>
      </c>
      <c r="AA10" s="14" t="s">
        <v>486</v>
      </c>
      <c r="AB10" s="14" t="s">
        <v>203</v>
      </c>
    </row>
    <row r="11" spans="1:28" ht="73.5" customHeight="1" x14ac:dyDescent="0.4">
      <c r="A11" s="164"/>
      <c r="B11" s="61">
        <v>9</v>
      </c>
      <c r="C11" s="26">
        <v>44074</v>
      </c>
      <c r="D11" s="26" t="s">
        <v>180</v>
      </c>
      <c r="E11" s="63" t="str">
        <f t="shared" si="0"/>
        <v>三沢</v>
      </c>
      <c r="F11" s="22" t="s">
        <v>198</v>
      </c>
      <c r="G11" s="22" t="s">
        <v>199</v>
      </c>
      <c r="H11" s="22">
        <v>149</v>
      </c>
      <c r="I11" s="23">
        <f t="shared" si="1"/>
        <v>2020</v>
      </c>
      <c r="J11" s="10">
        <f t="shared" si="3"/>
        <v>3500</v>
      </c>
      <c r="K11" s="19" t="s">
        <v>361</v>
      </c>
      <c r="L11" s="85">
        <v>2</v>
      </c>
      <c r="M11" s="93">
        <v>5</v>
      </c>
      <c r="N11" s="93">
        <v>3</v>
      </c>
      <c r="O11" s="93">
        <f t="shared" si="2"/>
        <v>10</v>
      </c>
      <c r="P11" s="93" t="s">
        <v>568</v>
      </c>
      <c r="Q11" s="93">
        <v>137</v>
      </c>
      <c r="R11" s="93">
        <v>94</v>
      </c>
      <c r="S11" s="58" t="s">
        <v>461</v>
      </c>
      <c r="T11" s="58"/>
      <c r="U11" s="68"/>
      <c r="V11" s="61">
        <v>4.5</v>
      </c>
      <c r="W11" s="23">
        <v>7700</v>
      </c>
      <c r="X11" s="61" t="s">
        <v>204</v>
      </c>
      <c r="Y11" s="19" t="s">
        <v>205</v>
      </c>
      <c r="Z11" s="19" t="s">
        <v>488</v>
      </c>
      <c r="AA11" s="19" t="s">
        <v>282</v>
      </c>
      <c r="AB11" s="19" t="s">
        <v>206</v>
      </c>
    </row>
    <row r="12" spans="1:28" ht="35.25" customHeight="1" x14ac:dyDescent="0.4">
      <c r="A12" s="121" t="s">
        <v>29</v>
      </c>
      <c r="B12" s="144">
        <v>10</v>
      </c>
      <c r="C12" s="165">
        <v>44075</v>
      </c>
      <c r="D12" s="165" t="s">
        <v>191</v>
      </c>
      <c r="E12" s="65" t="s">
        <v>201</v>
      </c>
      <c r="F12" s="12" t="s">
        <v>38</v>
      </c>
      <c r="G12" s="14" t="s">
        <v>202</v>
      </c>
      <c r="H12" s="12">
        <v>0</v>
      </c>
      <c r="I12" s="13"/>
      <c r="J12" s="153">
        <f>$J$1+15800</f>
        <v>19300</v>
      </c>
      <c r="K12" s="139" t="s">
        <v>476</v>
      </c>
      <c r="L12" s="108">
        <v>3</v>
      </c>
      <c r="M12" s="108">
        <v>2</v>
      </c>
      <c r="N12" s="108">
        <v>3</v>
      </c>
      <c r="O12" s="108">
        <f t="shared" si="2"/>
        <v>8</v>
      </c>
      <c r="P12" s="108" t="s">
        <v>572</v>
      </c>
      <c r="Q12" s="108">
        <v>126</v>
      </c>
      <c r="R12" s="108">
        <v>87</v>
      </c>
      <c r="S12" s="156" t="s">
        <v>462</v>
      </c>
      <c r="T12" s="156" t="s">
        <v>378</v>
      </c>
      <c r="U12" s="108"/>
      <c r="V12" s="158">
        <v>4</v>
      </c>
      <c r="W12" s="145">
        <v>6850</v>
      </c>
      <c r="X12" s="144" t="s">
        <v>40</v>
      </c>
      <c r="Y12" s="139" t="s">
        <v>357</v>
      </c>
      <c r="Z12" s="139" t="s">
        <v>577</v>
      </c>
      <c r="AA12" s="139" t="s">
        <v>281</v>
      </c>
      <c r="AB12" s="139" t="s">
        <v>89</v>
      </c>
    </row>
    <row r="13" spans="1:28" ht="51.75" customHeight="1" x14ac:dyDescent="0.4">
      <c r="A13" s="121"/>
      <c r="B13" s="144"/>
      <c r="C13" s="166"/>
      <c r="D13" s="166"/>
      <c r="E13" s="66" t="s">
        <v>57</v>
      </c>
      <c r="F13" s="12" t="s">
        <v>88</v>
      </c>
      <c r="G13" s="12" t="s">
        <v>14</v>
      </c>
      <c r="H13" s="12">
        <v>142</v>
      </c>
      <c r="I13" s="13">
        <f>ROUNDUP(H13/10*$I$1,-1)</f>
        <v>1920</v>
      </c>
      <c r="J13" s="154"/>
      <c r="K13" s="139"/>
      <c r="L13" s="110"/>
      <c r="M13" s="110"/>
      <c r="N13" s="110"/>
      <c r="O13" s="110"/>
      <c r="P13" s="110"/>
      <c r="Q13" s="110"/>
      <c r="R13" s="110"/>
      <c r="S13" s="157"/>
      <c r="T13" s="157"/>
      <c r="U13" s="110"/>
      <c r="V13" s="158"/>
      <c r="W13" s="145"/>
      <c r="X13" s="144"/>
      <c r="Y13" s="139"/>
      <c r="Z13" s="155"/>
      <c r="AA13" s="155"/>
      <c r="AB13" s="155"/>
    </row>
    <row r="14" spans="1:28" ht="89.25" customHeight="1" x14ac:dyDescent="0.4">
      <c r="A14" s="121"/>
      <c r="B14" s="61">
        <v>11</v>
      </c>
      <c r="C14" s="26">
        <v>44076</v>
      </c>
      <c r="D14" s="61" t="s">
        <v>188</v>
      </c>
      <c r="E14" s="63" t="str">
        <f>G13</f>
        <v>黒松内町</v>
      </c>
      <c r="F14" s="22" t="s">
        <v>375</v>
      </c>
      <c r="G14" s="22" t="s">
        <v>475</v>
      </c>
      <c r="H14" s="22">
        <v>156</v>
      </c>
      <c r="I14" s="23">
        <f t="shared" si="1"/>
        <v>2110</v>
      </c>
      <c r="J14" s="10">
        <f>$J$1+1100</f>
        <v>4600</v>
      </c>
      <c r="K14" s="19" t="s">
        <v>477</v>
      </c>
      <c r="L14" s="85">
        <v>4</v>
      </c>
      <c r="M14" s="93">
        <v>4</v>
      </c>
      <c r="N14" s="93">
        <v>3</v>
      </c>
      <c r="O14" s="93">
        <f t="shared" si="2"/>
        <v>11</v>
      </c>
      <c r="P14" s="93" t="s">
        <v>568</v>
      </c>
      <c r="Q14" s="93">
        <v>134</v>
      </c>
      <c r="R14" s="93">
        <v>93</v>
      </c>
      <c r="S14" s="58" t="s">
        <v>462</v>
      </c>
      <c r="T14" s="74" t="s">
        <v>378</v>
      </c>
      <c r="U14" s="68" t="s">
        <v>378</v>
      </c>
      <c r="V14" s="64">
        <v>4.5</v>
      </c>
      <c r="W14" s="23">
        <v>8116</v>
      </c>
      <c r="X14" s="61" t="s">
        <v>204</v>
      </c>
      <c r="Y14" s="19" t="s">
        <v>478</v>
      </c>
      <c r="Z14" s="19" t="s">
        <v>489</v>
      </c>
      <c r="AA14" s="19" t="s">
        <v>283</v>
      </c>
      <c r="AB14" s="19" t="s">
        <v>207</v>
      </c>
    </row>
    <row r="15" spans="1:28" ht="124.5" customHeight="1" x14ac:dyDescent="0.4">
      <c r="A15" s="121"/>
      <c r="B15" s="67">
        <v>12</v>
      </c>
      <c r="C15" s="25">
        <v>44077</v>
      </c>
      <c r="D15" s="67" t="s">
        <v>190</v>
      </c>
      <c r="E15" s="66" t="str">
        <f>G14</f>
        <v>余市</v>
      </c>
      <c r="F15" s="12" t="s">
        <v>13</v>
      </c>
      <c r="G15" s="12" t="s">
        <v>208</v>
      </c>
      <c r="H15" s="12">
        <v>104</v>
      </c>
      <c r="I15" s="13">
        <f t="shared" si="1"/>
        <v>1410</v>
      </c>
      <c r="J15" s="13">
        <f>$J$1+1200</f>
        <v>4700</v>
      </c>
      <c r="K15" s="14" t="s">
        <v>447</v>
      </c>
      <c r="L15" s="15">
        <v>4</v>
      </c>
      <c r="M15" s="15" t="s">
        <v>579</v>
      </c>
      <c r="N15" s="15" t="s">
        <v>579</v>
      </c>
      <c r="O15" s="15">
        <f t="shared" si="2"/>
        <v>4</v>
      </c>
      <c r="P15" s="15" t="s">
        <v>579</v>
      </c>
      <c r="Q15" s="15">
        <v>139</v>
      </c>
      <c r="R15" s="15">
        <v>102</v>
      </c>
      <c r="S15" s="57" t="s">
        <v>462</v>
      </c>
      <c r="T15" s="72" t="s">
        <v>378</v>
      </c>
      <c r="U15" s="67" t="s">
        <v>378</v>
      </c>
      <c r="V15" s="67">
        <v>3.2</v>
      </c>
      <c r="W15" s="13">
        <v>2535</v>
      </c>
      <c r="X15" s="67" t="s">
        <v>2</v>
      </c>
      <c r="Y15" s="14" t="s">
        <v>210</v>
      </c>
      <c r="Z15" s="14" t="s">
        <v>578</v>
      </c>
      <c r="AA15" s="14" t="s">
        <v>284</v>
      </c>
      <c r="AB15" s="14" t="s">
        <v>209</v>
      </c>
    </row>
    <row r="16" spans="1:28" ht="72.75" customHeight="1" x14ac:dyDescent="0.4">
      <c r="A16" s="121"/>
      <c r="B16" s="61">
        <v>13</v>
      </c>
      <c r="C16" s="26">
        <v>44078</v>
      </c>
      <c r="D16" s="61" t="s">
        <v>185</v>
      </c>
      <c r="E16" s="63" t="str">
        <f>G15</f>
        <v>札幌</v>
      </c>
      <c r="F16" s="22" t="s">
        <v>44</v>
      </c>
      <c r="G16" s="22" t="s">
        <v>11</v>
      </c>
      <c r="H16" s="22">
        <v>144</v>
      </c>
      <c r="I16" s="23">
        <f t="shared" si="1"/>
        <v>1950</v>
      </c>
      <c r="J16" s="10">
        <f t="shared" ref="J16:J23" si="4">$J$1</f>
        <v>3500</v>
      </c>
      <c r="K16" s="19" t="s">
        <v>362</v>
      </c>
      <c r="L16" s="85">
        <v>2</v>
      </c>
      <c r="M16" s="93">
        <v>2</v>
      </c>
      <c r="N16" s="93">
        <v>3</v>
      </c>
      <c r="O16" s="93">
        <f t="shared" si="2"/>
        <v>7</v>
      </c>
      <c r="P16" s="93" t="s">
        <v>572</v>
      </c>
      <c r="Q16" s="93">
        <v>139</v>
      </c>
      <c r="R16" s="93">
        <v>102</v>
      </c>
      <c r="S16" s="58" t="s">
        <v>462</v>
      </c>
      <c r="T16" s="58"/>
      <c r="U16" s="68" t="s">
        <v>378</v>
      </c>
      <c r="V16" s="61">
        <v>3.8</v>
      </c>
      <c r="W16" s="23">
        <v>6175</v>
      </c>
      <c r="X16" s="61" t="s">
        <v>40</v>
      </c>
      <c r="Y16" s="19" t="s">
        <v>358</v>
      </c>
      <c r="Z16" s="19" t="s">
        <v>490</v>
      </c>
      <c r="AA16" s="19" t="s">
        <v>285</v>
      </c>
      <c r="AB16" s="22" t="s">
        <v>90</v>
      </c>
    </row>
    <row r="17" spans="1:28" ht="94.5" customHeight="1" x14ac:dyDescent="0.4">
      <c r="A17" s="121"/>
      <c r="B17" s="67">
        <v>14</v>
      </c>
      <c r="C17" s="27">
        <v>44079</v>
      </c>
      <c r="D17" s="39" t="s">
        <v>186</v>
      </c>
      <c r="E17" s="66" t="str">
        <f>G16</f>
        <v>留萌</v>
      </c>
      <c r="F17" s="12" t="s">
        <v>12</v>
      </c>
      <c r="G17" s="12" t="s">
        <v>45</v>
      </c>
      <c r="H17" s="12">
        <v>224</v>
      </c>
      <c r="I17" s="13">
        <f t="shared" si="1"/>
        <v>3030</v>
      </c>
      <c r="J17" s="13">
        <f t="shared" si="4"/>
        <v>3500</v>
      </c>
      <c r="K17" s="14" t="s">
        <v>354</v>
      </c>
      <c r="L17" s="15">
        <v>2</v>
      </c>
      <c r="M17" s="15">
        <v>4</v>
      </c>
      <c r="N17" s="15">
        <v>2</v>
      </c>
      <c r="O17" s="15">
        <f t="shared" si="2"/>
        <v>8</v>
      </c>
      <c r="P17" s="15" t="s">
        <v>572</v>
      </c>
      <c r="Q17" s="15">
        <v>134</v>
      </c>
      <c r="R17" s="15">
        <v>98</v>
      </c>
      <c r="S17" s="57" t="s">
        <v>461</v>
      </c>
      <c r="T17" s="15" t="s">
        <v>378</v>
      </c>
      <c r="U17" s="15" t="s">
        <v>378</v>
      </c>
      <c r="V17" s="67">
        <v>4.5999999999999996</v>
      </c>
      <c r="W17" s="13">
        <v>5265</v>
      </c>
      <c r="X17" s="67" t="s">
        <v>40</v>
      </c>
      <c r="Y17" s="14" t="s">
        <v>91</v>
      </c>
      <c r="Z17" s="14" t="s">
        <v>491</v>
      </c>
      <c r="AA17" s="14" t="s">
        <v>288</v>
      </c>
      <c r="AB17" s="14" t="s">
        <v>92</v>
      </c>
    </row>
    <row r="18" spans="1:28" ht="74.25" customHeight="1" x14ac:dyDescent="0.4">
      <c r="A18" s="121"/>
      <c r="B18" s="61">
        <v>15</v>
      </c>
      <c r="C18" s="28">
        <v>44080</v>
      </c>
      <c r="D18" s="29" t="s">
        <v>187</v>
      </c>
      <c r="E18" s="63" t="str">
        <f>G17</f>
        <v>宗谷岬</v>
      </c>
      <c r="F18" s="22" t="s">
        <v>93</v>
      </c>
      <c r="G18" s="22" t="s">
        <v>10</v>
      </c>
      <c r="H18" s="22">
        <v>205</v>
      </c>
      <c r="I18" s="23">
        <f t="shared" si="1"/>
        <v>2770</v>
      </c>
      <c r="J18" s="10">
        <f t="shared" si="4"/>
        <v>3500</v>
      </c>
      <c r="K18" s="19" t="s">
        <v>363</v>
      </c>
      <c r="L18" s="85">
        <v>4</v>
      </c>
      <c r="M18" s="93">
        <v>2</v>
      </c>
      <c r="N18" s="93">
        <v>4</v>
      </c>
      <c r="O18" s="93">
        <f t="shared" si="2"/>
        <v>10</v>
      </c>
      <c r="P18" s="93" t="s">
        <v>568</v>
      </c>
      <c r="Q18" s="93">
        <v>147</v>
      </c>
      <c r="R18" s="93">
        <v>102</v>
      </c>
      <c r="S18" s="58" t="s">
        <v>462</v>
      </c>
      <c r="T18" s="74" t="s">
        <v>378</v>
      </c>
      <c r="U18" s="68" t="s">
        <v>378</v>
      </c>
      <c r="V18" s="61">
        <v>4.0999999999999996</v>
      </c>
      <c r="W18" s="23">
        <v>4362</v>
      </c>
      <c r="X18" s="61" t="s">
        <v>204</v>
      </c>
      <c r="Y18" s="19" t="s">
        <v>364</v>
      </c>
      <c r="Z18" s="19" t="s">
        <v>492</v>
      </c>
      <c r="AA18" s="21" t="s">
        <v>286</v>
      </c>
      <c r="AB18" s="19" t="s">
        <v>94</v>
      </c>
    </row>
    <row r="19" spans="1:28" ht="84.75" customHeight="1" x14ac:dyDescent="0.4">
      <c r="A19" s="121"/>
      <c r="B19" s="67">
        <v>16</v>
      </c>
      <c r="C19" s="25">
        <v>44081</v>
      </c>
      <c r="D19" s="67" t="s">
        <v>180</v>
      </c>
      <c r="E19" s="66" t="str">
        <f t="shared" si="0"/>
        <v>紋別</v>
      </c>
      <c r="F19" s="12" t="s">
        <v>96</v>
      </c>
      <c r="G19" s="12" t="s">
        <v>9</v>
      </c>
      <c r="H19" s="12">
        <v>131</v>
      </c>
      <c r="I19" s="13">
        <f t="shared" si="1"/>
        <v>1770</v>
      </c>
      <c r="J19" s="13">
        <f t="shared" si="4"/>
        <v>3500</v>
      </c>
      <c r="K19" s="14" t="s">
        <v>404</v>
      </c>
      <c r="L19" s="15">
        <v>3</v>
      </c>
      <c r="M19" s="15">
        <v>3</v>
      </c>
      <c r="N19" s="15">
        <v>3</v>
      </c>
      <c r="O19" s="15">
        <f t="shared" si="2"/>
        <v>9</v>
      </c>
      <c r="P19" s="15" t="s">
        <v>572</v>
      </c>
      <c r="Q19" s="15">
        <v>132</v>
      </c>
      <c r="R19" s="15">
        <v>96</v>
      </c>
      <c r="S19" s="57" t="s">
        <v>462</v>
      </c>
      <c r="T19" s="15" t="s">
        <v>378</v>
      </c>
      <c r="U19" s="15" t="s">
        <v>378</v>
      </c>
      <c r="V19" s="67">
        <v>3.7</v>
      </c>
      <c r="W19" s="13">
        <v>5148</v>
      </c>
      <c r="X19" s="67" t="s">
        <v>40</v>
      </c>
      <c r="Y19" s="14" t="s">
        <v>405</v>
      </c>
      <c r="Z19" s="14" t="s">
        <v>493</v>
      </c>
      <c r="AA19" s="14" t="s">
        <v>287</v>
      </c>
      <c r="AB19" s="14" t="s">
        <v>98</v>
      </c>
    </row>
    <row r="20" spans="1:28" ht="78.75" customHeight="1" x14ac:dyDescent="0.4">
      <c r="A20" s="121"/>
      <c r="B20" s="61">
        <v>17</v>
      </c>
      <c r="C20" s="26">
        <v>44082</v>
      </c>
      <c r="D20" s="61" t="s">
        <v>182</v>
      </c>
      <c r="E20" s="63" t="str">
        <f>G19</f>
        <v>網走</v>
      </c>
      <c r="F20" s="22" t="s">
        <v>97</v>
      </c>
      <c r="G20" s="22" t="s">
        <v>95</v>
      </c>
      <c r="H20" s="22">
        <v>153</v>
      </c>
      <c r="I20" s="23">
        <f t="shared" si="1"/>
        <v>2070</v>
      </c>
      <c r="J20" s="10">
        <f t="shared" si="4"/>
        <v>3500</v>
      </c>
      <c r="K20" s="19" t="s">
        <v>365</v>
      </c>
      <c r="L20" s="85">
        <v>2</v>
      </c>
      <c r="M20" s="93">
        <v>3</v>
      </c>
      <c r="N20" s="93">
        <v>2</v>
      </c>
      <c r="O20" s="93">
        <f t="shared" si="2"/>
        <v>7</v>
      </c>
      <c r="P20" s="93" t="s">
        <v>572</v>
      </c>
      <c r="Q20" s="93">
        <v>144</v>
      </c>
      <c r="R20" s="93">
        <v>96</v>
      </c>
      <c r="S20" s="58" t="s">
        <v>461</v>
      </c>
      <c r="T20" s="58"/>
      <c r="U20" s="68"/>
      <c r="V20" s="68">
        <v>4.5</v>
      </c>
      <c r="W20" s="23">
        <v>4800</v>
      </c>
      <c r="X20" s="61" t="s">
        <v>40</v>
      </c>
      <c r="Y20" s="19" t="s">
        <v>100</v>
      </c>
      <c r="Z20" s="19" t="s">
        <v>496</v>
      </c>
      <c r="AA20" s="19" t="s">
        <v>289</v>
      </c>
      <c r="AB20" s="19" t="s">
        <v>99</v>
      </c>
    </row>
    <row r="21" spans="1:28" ht="55.5" customHeight="1" x14ac:dyDescent="0.4">
      <c r="A21" s="121"/>
      <c r="B21" s="67">
        <v>18</v>
      </c>
      <c r="C21" s="25">
        <v>44083</v>
      </c>
      <c r="D21" s="67" t="s">
        <v>183</v>
      </c>
      <c r="E21" s="66" t="str">
        <f>G20</f>
        <v>羅臼</v>
      </c>
      <c r="F21" s="12" t="s">
        <v>46</v>
      </c>
      <c r="G21" s="12" t="s">
        <v>8</v>
      </c>
      <c r="H21" s="12">
        <v>185</v>
      </c>
      <c r="I21" s="13">
        <f t="shared" si="1"/>
        <v>2500</v>
      </c>
      <c r="J21" s="13">
        <f t="shared" si="4"/>
        <v>3500</v>
      </c>
      <c r="K21" s="14" t="s">
        <v>368</v>
      </c>
      <c r="L21" s="15">
        <v>2</v>
      </c>
      <c r="M21" s="15">
        <v>3</v>
      </c>
      <c r="N21" s="15">
        <v>2</v>
      </c>
      <c r="O21" s="15">
        <f t="shared" si="2"/>
        <v>7</v>
      </c>
      <c r="P21" s="15" t="s">
        <v>572</v>
      </c>
      <c r="Q21" s="15">
        <v>139</v>
      </c>
      <c r="R21" s="15">
        <v>102</v>
      </c>
      <c r="S21" s="57" t="s">
        <v>461</v>
      </c>
      <c r="T21" s="57"/>
      <c r="U21" s="15"/>
      <c r="V21" s="67">
        <v>4.3</v>
      </c>
      <c r="W21" s="13">
        <v>6600</v>
      </c>
      <c r="X21" s="67" t="s">
        <v>40</v>
      </c>
      <c r="Y21" s="14" t="s">
        <v>101</v>
      </c>
      <c r="Z21" s="14" t="s">
        <v>497</v>
      </c>
      <c r="AA21" s="14" t="s">
        <v>366</v>
      </c>
      <c r="AB21" s="14" t="s">
        <v>102</v>
      </c>
    </row>
    <row r="22" spans="1:28" ht="83.25" customHeight="1" x14ac:dyDescent="0.4">
      <c r="A22" s="121"/>
      <c r="B22" s="61">
        <v>19</v>
      </c>
      <c r="C22" s="26">
        <v>44084</v>
      </c>
      <c r="D22" s="61" t="s">
        <v>184</v>
      </c>
      <c r="E22" s="63" t="str">
        <f>G21</f>
        <v>根室</v>
      </c>
      <c r="F22" s="22" t="s">
        <v>211</v>
      </c>
      <c r="G22" s="22" t="s">
        <v>103</v>
      </c>
      <c r="H22" s="22">
        <v>199</v>
      </c>
      <c r="I22" s="23">
        <f t="shared" si="1"/>
        <v>2690</v>
      </c>
      <c r="J22" s="10">
        <f t="shared" si="4"/>
        <v>3500</v>
      </c>
      <c r="K22" s="19" t="s">
        <v>370</v>
      </c>
      <c r="L22" s="85">
        <v>4</v>
      </c>
      <c r="M22" s="93">
        <v>3</v>
      </c>
      <c r="N22" s="93">
        <v>4</v>
      </c>
      <c r="O22" s="93">
        <f t="shared" si="2"/>
        <v>11</v>
      </c>
      <c r="P22" s="93" t="s">
        <v>378</v>
      </c>
      <c r="Q22" s="93">
        <v>136</v>
      </c>
      <c r="R22" s="93">
        <v>97</v>
      </c>
      <c r="S22" s="58" t="s">
        <v>461</v>
      </c>
      <c r="T22" s="58" t="s">
        <v>378</v>
      </c>
      <c r="U22" s="58" t="s">
        <v>378</v>
      </c>
      <c r="V22" s="64">
        <v>5</v>
      </c>
      <c r="W22" s="23">
        <v>6370</v>
      </c>
      <c r="X22" s="61" t="s">
        <v>40</v>
      </c>
      <c r="Y22" s="19" t="s">
        <v>369</v>
      </c>
      <c r="Z22" s="19" t="s">
        <v>498</v>
      </c>
      <c r="AA22" s="19" t="s">
        <v>290</v>
      </c>
      <c r="AB22" s="19" t="s">
        <v>104</v>
      </c>
    </row>
    <row r="23" spans="1:28" ht="71.25" customHeight="1" x14ac:dyDescent="0.4">
      <c r="A23" s="121"/>
      <c r="B23" s="67">
        <v>20</v>
      </c>
      <c r="C23" s="25">
        <v>44085</v>
      </c>
      <c r="D23" s="67" t="s">
        <v>185</v>
      </c>
      <c r="E23" s="66" t="str">
        <f>G22</f>
        <v>釧路</v>
      </c>
      <c r="F23" s="12" t="s">
        <v>107</v>
      </c>
      <c r="G23" s="12" t="s">
        <v>105</v>
      </c>
      <c r="H23" s="12">
        <v>195</v>
      </c>
      <c r="I23" s="13">
        <f t="shared" si="1"/>
        <v>2640</v>
      </c>
      <c r="J23" s="13">
        <f t="shared" si="4"/>
        <v>3500</v>
      </c>
      <c r="K23" s="14" t="s">
        <v>419</v>
      </c>
      <c r="L23" s="15">
        <v>3</v>
      </c>
      <c r="M23" s="15">
        <v>3</v>
      </c>
      <c r="N23" s="15">
        <v>1</v>
      </c>
      <c r="O23" s="15">
        <f t="shared" si="2"/>
        <v>7</v>
      </c>
      <c r="P23" s="15" t="s">
        <v>572</v>
      </c>
      <c r="Q23" s="15">
        <v>142</v>
      </c>
      <c r="R23" s="15">
        <v>95</v>
      </c>
      <c r="S23" s="57" t="s">
        <v>463</v>
      </c>
      <c r="T23" s="15" t="s">
        <v>378</v>
      </c>
      <c r="U23" s="15" t="s">
        <v>378</v>
      </c>
      <c r="V23" s="15">
        <v>3.8</v>
      </c>
      <c r="W23" s="13">
        <v>8125</v>
      </c>
      <c r="X23" s="67" t="s">
        <v>40</v>
      </c>
      <c r="Y23" s="14" t="s">
        <v>418</v>
      </c>
      <c r="Z23" s="14" t="s">
        <v>499</v>
      </c>
      <c r="AA23" s="14" t="s">
        <v>291</v>
      </c>
      <c r="AB23" s="14" t="s">
        <v>106</v>
      </c>
    </row>
    <row r="24" spans="1:28" ht="28.5" customHeight="1" x14ac:dyDescent="0.4">
      <c r="A24" s="121"/>
      <c r="B24" s="120">
        <v>21</v>
      </c>
      <c r="C24" s="122">
        <v>44086</v>
      </c>
      <c r="D24" s="125" t="s">
        <v>189</v>
      </c>
      <c r="E24" s="63" t="str">
        <f t="shared" si="0"/>
        <v>襟裳岬</v>
      </c>
      <c r="F24" s="22" t="s">
        <v>108</v>
      </c>
      <c r="G24" s="22" t="s">
        <v>214</v>
      </c>
      <c r="H24" s="30">
        <v>207</v>
      </c>
      <c r="I24" s="23">
        <f t="shared" si="1"/>
        <v>2800</v>
      </c>
      <c r="J24" s="128">
        <f>3000+19680</f>
        <v>22680</v>
      </c>
      <c r="K24" s="111" t="s">
        <v>47</v>
      </c>
      <c r="L24" s="132" t="s">
        <v>1</v>
      </c>
      <c r="M24" s="132" t="s">
        <v>1</v>
      </c>
      <c r="N24" s="132" t="s">
        <v>1</v>
      </c>
      <c r="O24" s="132" t="s">
        <v>1</v>
      </c>
      <c r="P24" s="132" t="s">
        <v>1</v>
      </c>
      <c r="Q24" s="136">
        <v>151</v>
      </c>
      <c r="R24" s="136">
        <v>102</v>
      </c>
      <c r="S24" s="132" t="s">
        <v>1</v>
      </c>
      <c r="T24" s="132"/>
      <c r="U24" s="136" t="s">
        <v>378</v>
      </c>
      <c r="V24" s="160" t="s">
        <v>2</v>
      </c>
      <c r="W24" s="119">
        <v>10000</v>
      </c>
      <c r="X24" s="120" t="s">
        <v>1</v>
      </c>
      <c r="Y24" s="111" t="s">
        <v>505</v>
      </c>
      <c r="Z24" s="111" t="s">
        <v>501</v>
      </c>
      <c r="AA24" s="161" t="s">
        <v>292</v>
      </c>
      <c r="AB24" s="111" t="s">
        <v>109</v>
      </c>
    </row>
    <row r="25" spans="1:28" ht="74.25" customHeight="1" x14ac:dyDescent="0.4">
      <c r="A25" s="121"/>
      <c r="B25" s="120"/>
      <c r="C25" s="124"/>
      <c r="D25" s="127"/>
      <c r="E25" s="62" t="s">
        <v>213</v>
      </c>
      <c r="F25" s="22" t="s">
        <v>38</v>
      </c>
      <c r="G25" s="19" t="s">
        <v>110</v>
      </c>
      <c r="H25" s="30"/>
      <c r="I25" s="31"/>
      <c r="J25" s="130"/>
      <c r="K25" s="111"/>
      <c r="L25" s="134"/>
      <c r="M25" s="134"/>
      <c r="N25" s="134"/>
      <c r="O25" s="134"/>
      <c r="P25" s="134"/>
      <c r="Q25" s="138"/>
      <c r="R25" s="138"/>
      <c r="S25" s="134"/>
      <c r="T25" s="134"/>
      <c r="U25" s="138"/>
      <c r="V25" s="160"/>
      <c r="W25" s="119"/>
      <c r="X25" s="120"/>
      <c r="Y25" s="111"/>
      <c r="Z25" s="131"/>
      <c r="AA25" s="131"/>
      <c r="AB25" s="131"/>
    </row>
    <row r="26" spans="1:28" ht="84.75" customHeight="1" x14ac:dyDescent="0.4">
      <c r="A26" s="121" t="s">
        <v>56</v>
      </c>
      <c r="B26" s="67">
        <v>22</v>
      </c>
      <c r="C26" s="27">
        <v>44087</v>
      </c>
      <c r="D26" s="39" t="s">
        <v>212</v>
      </c>
      <c r="E26" s="66" t="s">
        <v>215</v>
      </c>
      <c r="F26" s="14" t="s">
        <v>217</v>
      </c>
      <c r="G26" s="12" t="s">
        <v>216</v>
      </c>
      <c r="H26" s="12">
        <v>180</v>
      </c>
      <c r="I26" s="13">
        <f t="shared" si="1"/>
        <v>2430</v>
      </c>
      <c r="J26" s="13">
        <f t="shared" ref="J26:J46" si="5">$J$1</f>
        <v>3500</v>
      </c>
      <c r="K26" s="14" t="s">
        <v>403</v>
      </c>
      <c r="L26" s="15">
        <v>3</v>
      </c>
      <c r="M26" s="15">
        <v>3</v>
      </c>
      <c r="N26" s="15">
        <v>3</v>
      </c>
      <c r="O26" s="15">
        <f t="shared" si="2"/>
        <v>9</v>
      </c>
      <c r="P26" s="15" t="s">
        <v>572</v>
      </c>
      <c r="Q26" s="15">
        <v>136</v>
      </c>
      <c r="R26" s="15">
        <v>97</v>
      </c>
      <c r="S26" s="57" t="s">
        <v>462</v>
      </c>
      <c r="T26" s="15" t="s">
        <v>378</v>
      </c>
      <c r="U26" s="15" t="s">
        <v>378</v>
      </c>
      <c r="V26" s="16">
        <v>4</v>
      </c>
      <c r="W26" s="13">
        <v>7150</v>
      </c>
      <c r="X26" s="67" t="s">
        <v>68</v>
      </c>
      <c r="Y26" s="14" t="s">
        <v>401</v>
      </c>
      <c r="Z26" s="14" t="s">
        <v>335</v>
      </c>
      <c r="AA26" s="14" t="s">
        <v>293</v>
      </c>
      <c r="AB26" s="14" t="s">
        <v>218</v>
      </c>
    </row>
    <row r="27" spans="1:28" ht="86.25" customHeight="1" x14ac:dyDescent="0.4">
      <c r="A27" s="121"/>
      <c r="B27" s="61">
        <v>23</v>
      </c>
      <c r="C27" s="26">
        <v>44088</v>
      </c>
      <c r="D27" s="61" t="s">
        <v>344</v>
      </c>
      <c r="E27" s="63" t="str">
        <f t="shared" ref="E27:E72" si="6">G26</f>
        <v>田沢湖</v>
      </c>
      <c r="F27" s="19" t="s">
        <v>219</v>
      </c>
      <c r="G27" s="22" t="s">
        <v>15</v>
      </c>
      <c r="H27" s="22">
        <v>191</v>
      </c>
      <c r="I27" s="23">
        <f t="shared" si="1"/>
        <v>2580</v>
      </c>
      <c r="J27" s="10">
        <f t="shared" si="5"/>
        <v>3500</v>
      </c>
      <c r="K27" s="19" t="s">
        <v>402</v>
      </c>
      <c r="L27" s="85">
        <v>3</v>
      </c>
      <c r="M27" s="93">
        <v>3</v>
      </c>
      <c r="N27" s="93">
        <v>2</v>
      </c>
      <c r="O27" s="93">
        <f t="shared" si="2"/>
        <v>8</v>
      </c>
      <c r="P27" s="93" t="s">
        <v>572</v>
      </c>
      <c r="Q27" s="93">
        <v>139</v>
      </c>
      <c r="R27" s="93">
        <v>105</v>
      </c>
      <c r="S27" s="58" t="s">
        <v>463</v>
      </c>
      <c r="T27" s="73" t="s">
        <v>378</v>
      </c>
      <c r="U27" s="61" t="s">
        <v>378</v>
      </c>
      <c r="V27" s="64">
        <v>4.8</v>
      </c>
      <c r="W27" s="23">
        <v>6078</v>
      </c>
      <c r="X27" s="61" t="s">
        <v>68</v>
      </c>
      <c r="Y27" s="19" t="s">
        <v>400</v>
      </c>
      <c r="Z27" s="19" t="s">
        <v>502</v>
      </c>
      <c r="AA27" s="19" t="s">
        <v>294</v>
      </c>
      <c r="AB27" s="19" t="s">
        <v>116</v>
      </c>
    </row>
    <row r="28" spans="1:28" s="32" customFormat="1" ht="112.5" customHeight="1" x14ac:dyDescent="0.4">
      <c r="A28" s="121"/>
      <c r="B28" s="67">
        <v>24</v>
      </c>
      <c r="C28" s="25">
        <v>44089</v>
      </c>
      <c r="D28" s="67" t="s">
        <v>182</v>
      </c>
      <c r="E28" s="66" t="str">
        <f t="shared" si="6"/>
        <v>鶴岡</v>
      </c>
      <c r="F28" s="14" t="s">
        <v>221</v>
      </c>
      <c r="G28" s="12" t="s">
        <v>220</v>
      </c>
      <c r="H28" s="12">
        <v>167</v>
      </c>
      <c r="I28" s="13">
        <f t="shared" si="1"/>
        <v>2260</v>
      </c>
      <c r="J28" s="13">
        <f t="shared" si="5"/>
        <v>3500</v>
      </c>
      <c r="K28" s="14" t="s">
        <v>382</v>
      </c>
      <c r="L28" s="15">
        <v>3</v>
      </c>
      <c r="M28" s="15">
        <v>3</v>
      </c>
      <c r="N28" s="15">
        <v>3</v>
      </c>
      <c r="O28" s="15">
        <f t="shared" si="2"/>
        <v>9</v>
      </c>
      <c r="P28" s="15" t="s">
        <v>572</v>
      </c>
      <c r="Q28" s="15">
        <v>138</v>
      </c>
      <c r="R28" s="15">
        <v>103</v>
      </c>
      <c r="S28" s="57" t="s">
        <v>463</v>
      </c>
      <c r="T28" s="15" t="s">
        <v>378</v>
      </c>
      <c r="U28" s="15" t="s">
        <v>378</v>
      </c>
      <c r="V28" s="67">
        <v>4.0999999999999996</v>
      </c>
      <c r="W28" s="13">
        <v>7800</v>
      </c>
      <c r="X28" s="67" t="s">
        <v>371</v>
      </c>
      <c r="Y28" s="14" t="s">
        <v>383</v>
      </c>
      <c r="Z28" s="14" t="s">
        <v>506</v>
      </c>
      <c r="AA28" s="14" t="s">
        <v>295</v>
      </c>
      <c r="AB28" s="14" t="s">
        <v>222</v>
      </c>
    </row>
    <row r="29" spans="1:28" s="32" customFormat="1" ht="69.75" customHeight="1" x14ac:dyDescent="0.4">
      <c r="A29" s="121"/>
      <c r="B29" s="61">
        <v>25</v>
      </c>
      <c r="C29" s="26">
        <v>44090</v>
      </c>
      <c r="D29" s="61" t="s">
        <v>183</v>
      </c>
      <c r="E29" s="63" t="str">
        <f t="shared" si="6"/>
        <v>米沢</v>
      </c>
      <c r="F29" s="19" t="s">
        <v>223</v>
      </c>
      <c r="G29" s="22" t="s">
        <v>16</v>
      </c>
      <c r="H29" s="22">
        <v>179</v>
      </c>
      <c r="I29" s="23">
        <f t="shared" si="1"/>
        <v>2420</v>
      </c>
      <c r="J29" s="10">
        <f t="shared" si="5"/>
        <v>3500</v>
      </c>
      <c r="K29" s="19" t="s">
        <v>392</v>
      </c>
      <c r="L29" s="85">
        <v>4</v>
      </c>
      <c r="M29" s="93">
        <v>3</v>
      </c>
      <c r="N29" s="93">
        <v>4</v>
      </c>
      <c r="O29" s="93">
        <f t="shared" si="2"/>
        <v>11</v>
      </c>
      <c r="P29" s="93" t="s">
        <v>378</v>
      </c>
      <c r="Q29" s="93">
        <v>143</v>
      </c>
      <c r="R29" s="93">
        <v>103</v>
      </c>
      <c r="S29" s="58" t="s">
        <v>463</v>
      </c>
      <c r="T29" s="74" t="s">
        <v>378</v>
      </c>
      <c r="U29" s="68" t="s">
        <v>378</v>
      </c>
      <c r="V29" s="64">
        <v>4</v>
      </c>
      <c r="W29" s="23">
        <v>6208</v>
      </c>
      <c r="X29" s="61" t="s">
        <v>40</v>
      </c>
      <c r="Y29" s="19" t="s">
        <v>393</v>
      </c>
      <c r="Z29" s="19" t="s">
        <v>504</v>
      </c>
      <c r="AA29" s="19" t="s">
        <v>296</v>
      </c>
      <c r="AB29" s="19" t="s">
        <v>117</v>
      </c>
    </row>
    <row r="30" spans="1:28" ht="86.25" customHeight="1" x14ac:dyDescent="0.4">
      <c r="A30" s="121"/>
      <c r="B30" s="81">
        <v>26</v>
      </c>
      <c r="C30" s="95">
        <v>44091</v>
      </c>
      <c r="D30" s="81" t="s">
        <v>184</v>
      </c>
      <c r="E30" s="96" t="str">
        <f t="shared" si="6"/>
        <v>新潟</v>
      </c>
      <c r="F30" s="97" t="s">
        <v>297</v>
      </c>
      <c r="G30" s="98" t="s">
        <v>118</v>
      </c>
      <c r="H30" s="98">
        <v>144</v>
      </c>
      <c r="I30" s="99">
        <f t="shared" si="1"/>
        <v>1950</v>
      </c>
      <c r="J30" s="99">
        <f t="shared" si="5"/>
        <v>3500</v>
      </c>
      <c r="K30" s="97" t="s">
        <v>397</v>
      </c>
      <c r="L30" s="15">
        <v>4</v>
      </c>
      <c r="M30" s="15">
        <v>4</v>
      </c>
      <c r="N30" s="15">
        <v>3</v>
      </c>
      <c r="O30" s="15">
        <f t="shared" si="2"/>
        <v>11</v>
      </c>
      <c r="P30" s="15" t="s">
        <v>378</v>
      </c>
      <c r="Q30" s="15">
        <v>135</v>
      </c>
      <c r="R30" s="15">
        <v>99</v>
      </c>
      <c r="S30" s="57" t="s">
        <v>462</v>
      </c>
      <c r="T30" s="15" t="s">
        <v>378</v>
      </c>
      <c r="U30" s="15" t="s">
        <v>378</v>
      </c>
      <c r="V30" s="67">
        <v>3.9</v>
      </c>
      <c r="W30" s="13">
        <v>18018</v>
      </c>
      <c r="X30" s="67" t="s">
        <v>371</v>
      </c>
      <c r="Y30" s="14" t="s">
        <v>580</v>
      </c>
      <c r="Z30" s="14" t="s">
        <v>507</v>
      </c>
      <c r="AA30" s="20" t="s">
        <v>298</v>
      </c>
      <c r="AB30" s="14" t="s">
        <v>119</v>
      </c>
    </row>
    <row r="31" spans="1:28" ht="101.25" customHeight="1" x14ac:dyDescent="0.4">
      <c r="A31" s="121"/>
      <c r="B31" s="81">
        <v>27</v>
      </c>
      <c r="C31" s="95">
        <v>44092</v>
      </c>
      <c r="D31" s="81" t="s">
        <v>185</v>
      </c>
      <c r="E31" s="96" t="str">
        <f t="shared" si="6"/>
        <v>上越</v>
      </c>
      <c r="F31" s="98" t="s">
        <v>120</v>
      </c>
      <c r="G31" s="98" t="s">
        <v>51</v>
      </c>
      <c r="H31" s="98">
        <v>151</v>
      </c>
      <c r="I31" s="99">
        <f t="shared" si="1"/>
        <v>2040</v>
      </c>
      <c r="J31" s="99">
        <f t="shared" si="5"/>
        <v>3500</v>
      </c>
      <c r="K31" s="97" t="s">
        <v>406</v>
      </c>
      <c r="L31" s="85">
        <v>4</v>
      </c>
      <c r="M31" s="93">
        <v>4</v>
      </c>
      <c r="N31" s="93" t="s">
        <v>1</v>
      </c>
      <c r="O31" s="93">
        <f t="shared" si="2"/>
        <v>8</v>
      </c>
      <c r="P31" s="93" t="s">
        <v>378</v>
      </c>
      <c r="Q31" s="93">
        <v>141</v>
      </c>
      <c r="R31" s="93">
        <v>101</v>
      </c>
      <c r="S31" s="58" t="s">
        <v>462</v>
      </c>
      <c r="T31" s="58"/>
      <c r="U31" s="68" t="s">
        <v>378</v>
      </c>
      <c r="V31" s="61">
        <v>4.2</v>
      </c>
      <c r="W31" s="23">
        <v>8970</v>
      </c>
      <c r="X31" s="61" t="s">
        <v>374</v>
      </c>
      <c r="Y31" s="19" t="s">
        <v>581</v>
      </c>
      <c r="Z31" s="19" t="s">
        <v>509</v>
      </c>
      <c r="AA31" s="19" t="s">
        <v>299</v>
      </c>
      <c r="AB31" s="19" t="s">
        <v>123</v>
      </c>
    </row>
    <row r="32" spans="1:28" ht="102" customHeight="1" x14ac:dyDescent="0.4">
      <c r="A32" s="121"/>
      <c r="B32" s="67">
        <v>28</v>
      </c>
      <c r="C32" s="27">
        <v>44093</v>
      </c>
      <c r="D32" s="39" t="s">
        <v>186</v>
      </c>
      <c r="E32" s="66" t="str">
        <f t="shared" si="6"/>
        <v>魚津</v>
      </c>
      <c r="F32" s="14" t="s">
        <v>420</v>
      </c>
      <c r="G32" s="12" t="s">
        <v>421</v>
      </c>
      <c r="H32" s="12">
        <v>91</v>
      </c>
      <c r="I32" s="13">
        <f t="shared" si="1"/>
        <v>1230</v>
      </c>
      <c r="J32" s="13">
        <f>$J$1</f>
        <v>3500</v>
      </c>
      <c r="K32" s="14" t="s">
        <v>422</v>
      </c>
      <c r="L32" s="15">
        <v>3</v>
      </c>
      <c r="M32" s="15">
        <v>4</v>
      </c>
      <c r="N32" s="15">
        <v>2</v>
      </c>
      <c r="O32" s="15">
        <f t="shared" si="2"/>
        <v>9</v>
      </c>
      <c r="P32" s="15" t="s">
        <v>572</v>
      </c>
      <c r="Q32" s="15">
        <v>120</v>
      </c>
      <c r="R32" s="15">
        <v>86</v>
      </c>
      <c r="S32" s="57" t="s">
        <v>461</v>
      </c>
      <c r="T32" s="15" t="s">
        <v>378</v>
      </c>
      <c r="U32" s="15" t="s">
        <v>378</v>
      </c>
      <c r="V32" s="16">
        <v>4.8</v>
      </c>
      <c r="W32" s="13">
        <v>8190</v>
      </c>
      <c r="X32" s="67" t="s">
        <v>371</v>
      </c>
      <c r="Y32" s="14" t="s">
        <v>423</v>
      </c>
      <c r="Z32" s="14" t="s">
        <v>424</v>
      </c>
      <c r="AA32" s="20" t="s">
        <v>310</v>
      </c>
      <c r="AB32" s="14" t="s">
        <v>224</v>
      </c>
    </row>
    <row r="33" spans="1:28" ht="87.75" customHeight="1" x14ac:dyDescent="0.4">
      <c r="A33" s="121"/>
      <c r="B33" s="61">
        <v>29</v>
      </c>
      <c r="C33" s="28">
        <v>44094</v>
      </c>
      <c r="D33" s="29" t="s">
        <v>187</v>
      </c>
      <c r="E33" s="63" t="str">
        <f t="shared" si="6"/>
        <v>氷見</v>
      </c>
      <c r="F33" s="22" t="s">
        <v>226</v>
      </c>
      <c r="G33" s="22" t="s">
        <v>17</v>
      </c>
      <c r="H33" s="22">
        <v>157</v>
      </c>
      <c r="I33" s="23">
        <f t="shared" si="1"/>
        <v>2120</v>
      </c>
      <c r="J33" s="10">
        <f t="shared" si="5"/>
        <v>3500</v>
      </c>
      <c r="K33" s="19" t="s">
        <v>372</v>
      </c>
      <c r="L33" s="85">
        <v>1</v>
      </c>
      <c r="M33" s="93">
        <v>1</v>
      </c>
      <c r="N33" s="93">
        <v>1</v>
      </c>
      <c r="O33" s="93">
        <f t="shared" si="2"/>
        <v>3</v>
      </c>
      <c r="P33" s="93" t="s">
        <v>570</v>
      </c>
      <c r="Q33" s="93">
        <v>140</v>
      </c>
      <c r="R33" s="93">
        <v>100</v>
      </c>
      <c r="S33" s="58" t="s">
        <v>461</v>
      </c>
      <c r="T33" s="58" t="s">
        <v>378</v>
      </c>
      <c r="U33" s="68"/>
      <c r="V33" s="61">
        <v>4.5</v>
      </c>
      <c r="W33" s="23">
        <v>8000</v>
      </c>
      <c r="X33" s="61" t="s">
        <v>371</v>
      </c>
      <c r="Y33" s="19" t="s">
        <v>373</v>
      </c>
      <c r="Z33" s="19" t="s">
        <v>510</v>
      </c>
      <c r="AA33" s="19" t="s">
        <v>311</v>
      </c>
      <c r="AB33" s="19" t="s">
        <v>225</v>
      </c>
    </row>
    <row r="34" spans="1:28" ht="117" customHeight="1" x14ac:dyDescent="0.4">
      <c r="A34" s="121"/>
      <c r="B34" s="81">
        <v>30</v>
      </c>
      <c r="C34" s="100">
        <v>44095</v>
      </c>
      <c r="D34" s="54" t="s">
        <v>180</v>
      </c>
      <c r="E34" s="96" t="str">
        <f t="shared" si="6"/>
        <v>輪島</v>
      </c>
      <c r="F34" s="98" t="s">
        <v>122</v>
      </c>
      <c r="G34" s="98" t="s">
        <v>121</v>
      </c>
      <c r="H34" s="98">
        <v>130</v>
      </c>
      <c r="I34" s="99">
        <f t="shared" si="1"/>
        <v>1760</v>
      </c>
      <c r="J34" s="99">
        <f t="shared" si="5"/>
        <v>3500</v>
      </c>
      <c r="K34" s="97" t="s">
        <v>407</v>
      </c>
      <c r="L34" s="15">
        <v>4</v>
      </c>
      <c r="M34" s="15">
        <v>2</v>
      </c>
      <c r="N34" s="15">
        <v>4</v>
      </c>
      <c r="O34" s="15">
        <f t="shared" si="2"/>
        <v>10</v>
      </c>
      <c r="P34" s="15" t="s">
        <v>378</v>
      </c>
      <c r="Q34" s="15">
        <v>142</v>
      </c>
      <c r="R34" s="15">
        <v>101</v>
      </c>
      <c r="S34" s="57" t="s">
        <v>462</v>
      </c>
      <c r="T34" s="15" t="s">
        <v>378</v>
      </c>
      <c r="U34" s="15" t="s">
        <v>378</v>
      </c>
      <c r="V34" s="67">
        <v>4.0999999999999996</v>
      </c>
      <c r="W34" s="13">
        <v>15926</v>
      </c>
      <c r="X34" s="67" t="s">
        <v>500</v>
      </c>
      <c r="Y34" s="14" t="s">
        <v>582</v>
      </c>
      <c r="Z34" s="14" t="s">
        <v>511</v>
      </c>
      <c r="AA34" s="14" t="s">
        <v>312</v>
      </c>
      <c r="AB34" s="14" t="s">
        <v>124</v>
      </c>
    </row>
    <row r="35" spans="1:28" ht="86.25" customHeight="1" x14ac:dyDescent="0.4">
      <c r="A35" s="121"/>
      <c r="B35" s="81">
        <v>31</v>
      </c>
      <c r="C35" s="100">
        <v>44096</v>
      </c>
      <c r="D35" s="54" t="s">
        <v>182</v>
      </c>
      <c r="E35" s="96" t="str">
        <f t="shared" si="6"/>
        <v>金沢</v>
      </c>
      <c r="F35" s="98" t="s">
        <v>18</v>
      </c>
      <c r="G35" s="98" t="s">
        <v>19</v>
      </c>
      <c r="H35" s="98">
        <v>178</v>
      </c>
      <c r="I35" s="99">
        <f t="shared" si="1"/>
        <v>2410</v>
      </c>
      <c r="J35" s="99">
        <f t="shared" si="5"/>
        <v>3500</v>
      </c>
      <c r="K35" s="97" t="s">
        <v>408</v>
      </c>
      <c r="L35" s="85">
        <v>3</v>
      </c>
      <c r="M35" s="93">
        <v>2</v>
      </c>
      <c r="N35" s="93">
        <v>3</v>
      </c>
      <c r="O35" s="93">
        <f t="shared" si="2"/>
        <v>8</v>
      </c>
      <c r="P35" s="93" t="s">
        <v>572</v>
      </c>
      <c r="Q35" s="93">
        <v>136</v>
      </c>
      <c r="R35" s="93">
        <v>98</v>
      </c>
      <c r="S35" s="58" t="s">
        <v>462</v>
      </c>
      <c r="T35" s="74" t="s">
        <v>378</v>
      </c>
      <c r="U35" s="68" t="s">
        <v>378</v>
      </c>
      <c r="V35" s="61">
        <v>3.8</v>
      </c>
      <c r="W35" s="23">
        <v>7735</v>
      </c>
      <c r="X35" s="61" t="s">
        <v>371</v>
      </c>
      <c r="Y35" s="19" t="s">
        <v>583</v>
      </c>
      <c r="Z35" s="19" t="s">
        <v>512</v>
      </c>
      <c r="AA35" s="19" t="s">
        <v>313</v>
      </c>
      <c r="AB35" s="62" t="s">
        <v>127</v>
      </c>
    </row>
    <row r="36" spans="1:28" ht="66.75" customHeight="1" x14ac:dyDescent="0.4">
      <c r="A36" s="121"/>
      <c r="B36" s="67">
        <v>32</v>
      </c>
      <c r="C36" s="25">
        <v>44097</v>
      </c>
      <c r="D36" s="67" t="s">
        <v>183</v>
      </c>
      <c r="E36" s="66" t="str">
        <f t="shared" si="6"/>
        <v>敦賀</v>
      </c>
      <c r="F36" s="12" t="s">
        <v>125</v>
      </c>
      <c r="G36" s="12" t="s">
        <v>126</v>
      </c>
      <c r="H36" s="12">
        <v>172</v>
      </c>
      <c r="I36" s="13">
        <f t="shared" si="1"/>
        <v>2330</v>
      </c>
      <c r="J36" s="13">
        <f t="shared" si="5"/>
        <v>3500</v>
      </c>
      <c r="K36" s="20" t="s">
        <v>503</v>
      </c>
      <c r="L36" s="57">
        <v>5</v>
      </c>
      <c r="M36" s="57">
        <v>5</v>
      </c>
      <c r="N36" s="57">
        <v>4</v>
      </c>
      <c r="O36" s="57">
        <f t="shared" si="2"/>
        <v>14</v>
      </c>
      <c r="P36" s="57" t="s">
        <v>378</v>
      </c>
      <c r="Q36" s="57">
        <v>136</v>
      </c>
      <c r="R36" s="57">
        <v>102</v>
      </c>
      <c r="S36" s="57" t="s">
        <v>464</v>
      </c>
      <c r="T36" s="57"/>
      <c r="U36" s="49" t="s">
        <v>378</v>
      </c>
      <c r="V36" s="67" t="s">
        <v>1</v>
      </c>
      <c r="W36" s="13">
        <v>10400</v>
      </c>
      <c r="X36" s="67" t="s">
        <v>472</v>
      </c>
      <c r="Y36" s="14" t="s">
        <v>508</v>
      </c>
      <c r="Z36" s="14" t="s">
        <v>513</v>
      </c>
      <c r="AA36" s="14" t="s">
        <v>314</v>
      </c>
      <c r="AB36" s="14" t="s">
        <v>128</v>
      </c>
    </row>
    <row r="37" spans="1:28" ht="87.75" customHeight="1" x14ac:dyDescent="0.4">
      <c r="A37" s="121"/>
      <c r="B37" s="81">
        <v>33</v>
      </c>
      <c r="C37" s="95">
        <v>44098</v>
      </c>
      <c r="D37" s="81" t="s">
        <v>184</v>
      </c>
      <c r="E37" s="96" t="str">
        <f t="shared" si="6"/>
        <v>xiv琵琶湖</v>
      </c>
      <c r="F37" s="97" t="s">
        <v>425</v>
      </c>
      <c r="G37" s="98" t="s">
        <v>52</v>
      </c>
      <c r="H37" s="98">
        <v>218</v>
      </c>
      <c r="I37" s="99">
        <f t="shared" si="1"/>
        <v>2950</v>
      </c>
      <c r="J37" s="99">
        <f t="shared" si="5"/>
        <v>3500</v>
      </c>
      <c r="K37" s="52" t="s">
        <v>436</v>
      </c>
      <c r="L37" s="58">
        <v>4</v>
      </c>
      <c r="M37" s="58">
        <v>4</v>
      </c>
      <c r="N37" s="58">
        <v>3</v>
      </c>
      <c r="O37" s="58">
        <f t="shared" si="2"/>
        <v>11</v>
      </c>
      <c r="P37" s="58" t="s">
        <v>378</v>
      </c>
      <c r="Q37" s="58">
        <v>135</v>
      </c>
      <c r="R37" s="58">
        <v>94</v>
      </c>
      <c r="S37" s="58" t="s">
        <v>464</v>
      </c>
      <c r="T37" s="58"/>
      <c r="U37" s="68" t="s">
        <v>378</v>
      </c>
      <c r="V37" s="61" t="s">
        <v>1</v>
      </c>
      <c r="W37" s="23">
        <f>10765*2</f>
        <v>21530</v>
      </c>
      <c r="X37" s="61" t="s">
        <v>40</v>
      </c>
      <c r="Y37" s="19" t="s">
        <v>584</v>
      </c>
      <c r="Z37" s="19" t="s">
        <v>345</v>
      </c>
      <c r="AA37" s="19" t="s">
        <v>315</v>
      </c>
      <c r="AB37" s="19" t="s">
        <v>129</v>
      </c>
    </row>
    <row r="38" spans="1:28" ht="81.75" customHeight="1" x14ac:dyDescent="0.4">
      <c r="A38" s="121"/>
      <c r="B38" s="81">
        <v>34</v>
      </c>
      <c r="C38" s="95">
        <v>44099</v>
      </c>
      <c r="D38" s="81" t="s">
        <v>185</v>
      </c>
      <c r="E38" s="96" t="str">
        <f t="shared" si="6"/>
        <v>京丹後</v>
      </c>
      <c r="F38" s="98" t="s">
        <v>426</v>
      </c>
      <c r="G38" s="98" t="s">
        <v>20</v>
      </c>
      <c r="H38" s="98">
        <v>101</v>
      </c>
      <c r="I38" s="99">
        <f t="shared" si="1"/>
        <v>1370</v>
      </c>
      <c r="J38" s="99">
        <f t="shared" si="5"/>
        <v>3500</v>
      </c>
      <c r="K38" s="97" t="s">
        <v>395</v>
      </c>
      <c r="L38" s="15">
        <v>3</v>
      </c>
      <c r="M38" s="15">
        <v>4</v>
      </c>
      <c r="N38" s="15">
        <v>3</v>
      </c>
      <c r="O38" s="15">
        <f t="shared" si="2"/>
        <v>10</v>
      </c>
      <c r="P38" s="15" t="s">
        <v>378</v>
      </c>
      <c r="Q38" s="15">
        <v>137</v>
      </c>
      <c r="R38" s="15">
        <v>99</v>
      </c>
      <c r="S38" s="57" t="s">
        <v>462</v>
      </c>
      <c r="T38" s="72" t="s">
        <v>378</v>
      </c>
      <c r="U38" s="67" t="s">
        <v>378</v>
      </c>
      <c r="V38" s="67">
        <v>4.0999999999999996</v>
      </c>
      <c r="W38" s="13">
        <v>16796</v>
      </c>
      <c r="X38" s="67" t="s">
        <v>40</v>
      </c>
      <c r="Y38" s="14" t="s">
        <v>396</v>
      </c>
      <c r="Z38" s="14" t="s">
        <v>514</v>
      </c>
      <c r="AA38" s="14" t="s">
        <v>316</v>
      </c>
      <c r="AB38" s="14" t="s">
        <v>130</v>
      </c>
    </row>
    <row r="39" spans="1:28" ht="72.75" customHeight="1" x14ac:dyDescent="0.4">
      <c r="A39" s="121"/>
      <c r="B39" s="81">
        <v>35</v>
      </c>
      <c r="C39" s="100">
        <v>44100</v>
      </c>
      <c r="D39" s="54" t="s">
        <v>186</v>
      </c>
      <c r="E39" s="96" t="str">
        <f t="shared" si="6"/>
        <v>鳥取</v>
      </c>
      <c r="F39" s="98" t="s">
        <v>21</v>
      </c>
      <c r="G39" s="98" t="s">
        <v>53</v>
      </c>
      <c r="H39" s="98">
        <v>197</v>
      </c>
      <c r="I39" s="99">
        <f t="shared" si="1"/>
        <v>2660</v>
      </c>
      <c r="J39" s="99">
        <f t="shared" si="5"/>
        <v>3500</v>
      </c>
      <c r="K39" s="97" t="s">
        <v>413</v>
      </c>
      <c r="L39" s="85">
        <v>3</v>
      </c>
      <c r="M39" s="93">
        <v>3</v>
      </c>
      <c r="N39" s="93">
        <v>2</v>
      </c>
      <c r="O39" s="93">
        <f t="shared" si="2"/>
        <v>8</v>
      </c>
      <c r="P39" s="93" t="s">
        <v>572</v>
      </c>
      <c r="Q39" s="93">
        <v>134</v>
      </c>
      <c r="R39" s="93">
        <v>96</v>
      </c>
      <c r="S39" s="58" t="s">
        <v>461</v>
      </c>
      <c r="T39" s="73" t="s">
        <v>378</v>
      </c>
      <c r="U39" s="61" t="s">
        <v>378</v>
      </c>
      <c r="V39" s="61">
        <v>3.9</v>
      </c>
      <c r="W39" s="23">
        <v>17160</v>
      </c>
      <c r="X39" s="80" t="s">
        <v>40</v>
      </c>
      <c r="Y39" s="19" t="s">
        <v>412</v>
      </c>
      <c r="Z39" s="19" t="s">
        <v>515</v>
      </c>
      <c r="AA39" s="19" t="s">
        <v>317</v>
      </c>
      <c r="AB39" s="19" t="s">
        <v>131</v>
      </c>
    </row>
    <row r="40" spans="1:28" ht="107.25" customHeight="1" x14ac:dyDescent="0.4">
      <c r="A40" s="121"/>
      <c r="B40" s="81">
        <v>36</v>
      </c>
      <c r="C40" s="100">
        <v>44101</v>
      </c>
      <c r="D40" s="54" t="s">
        <v>187</v>
      </c>
      <c r="E40" s="96" t="str">
        <f t="shared" si="6"/>
        <v>出雲</v>
      </c>
      <c r="F40" s="97" t="s">
        <v>321</v>
      </c>
      <c r="G40" s="98" t="s">
        <v>54</v>
      </c>
      <c r="H40" s="98">
        <v>163</v>
      </c>
      <c r="I40" s="99">
        <f t="shared" si="1"/>
        <v>2210</v>
      </c>
      <c r="J40" s="99">
        <f t="shared" si="5"/>
        <v>3500</v>
      </c>
      <c r="K40" s="97" t="s">
        <v>415</v>
      </c>
      <c r="L40" s="15">
        <v>5</v>
      </c>
      <c r="M40" s="15">
        <v>4</v>
      </c>
      <c r="N40" s="15">
        <v>4</v>
      </c>
      <c r="O40" s="15">
        <f t="shared" si="2"/>
        <v>13</v>
      </c>
      <c r="P40" s="15" t="s">
        <v>378</v>
      </c>
      <c r="Q40" s="15">
        <v>136</v>
      </c>
      <c r="R40" s="15">
        <v>102</v>
      </c>
      <c r="S40" s="57" t="s">
        <v>462</v>
      </c>
      <c r="T40" s="72" t="s">
        <v>378</v>
      </c>
      <c r="U40" s="67" t="s">
        <v>378</v>
      </c>
      <c r="V40" s="16">
        <v>4.5</v>
      </c>
      <c r="W40" s="13">
        <v>7020</v>
      </c>
      <c r="X40" s="67" t="s">
        <v>374</v>
      </c>
      <c r="Y40" s="14" t="s">
        <v>585</v>
      </c>
      <c r="Z40" s="14" t="s">
        <v>516</v>
      </c>
      <c r="AA40" s="14" t="s">
        <v>318</v>
      </c>
      <c r="AB40" s="14" t="s">
        <v>132</v>
      </c>
    </row>
    <row r="41" spans="1:28" ht="72.75" customHeight="1" x14ac:dyDescent="0.4">
      <c r="A41" s="121"/>
      <c r="B41" s="61">
        <v>37</v>
      </c>
      <c r="C41" s="26">
        <v>44102</v>
      </c>
      <c r="D41" s="61" t="s">
        <v>180</v>
      </c>
      <c r="E41" s="63" t="str">
        <f>G40</f>
        <v>益田</v>
      </c>
      <c r="F41" s="19" t="s">
        <v>227</v>
      </c>
      <c r="G41" s="22" t="s">
        <v>55</v>
      </c>
      <c r="H41" s="22">
        <v>215</v>
      </c>
      <c r="I41" s="23">
        <f t="shared" si="1"/>
        <v>2910</v>
      </c>
      <c r="J41" s="10">
        <f t="shared" si="5"/>
        <v>3500</v>
      </c>
      <c r="K41" s="19" t="s">
        <v>376</v>
      </c>
      <c r="L41" s="85">
        <v>4</v>
      </c>
      <c r="M41" s="93">
        <v>4</v>
      </c>
      <c r="N41" s="93">
        <v>4</v>
      </c>
      <c r="O41" s="93">
        <f t="shared" si="2"/>
        <v>12</v>
      </c>
      <c r="P41" s="93" t="s">
        <v>378</v>
      </c>
      <c r="Q41" s="93">
        <v>138</v>
      </c>
      <c r="R41" s="93">
        <v>96</v>
      </c>
      <c r="S41" s="58" t="s">
        <v>463</v>
      </c>
      <c r="T41" s="74" t="s">
        <v>378</v>
      </c>
      <c r="U41" s="68" t="s">
        <v>378</v>
      </c>
      <c r="V41" s="61">
        <v>4.5</v>
      </c>
      <c r="W41" s="23">
        <f>7132+150</f>
        <v>7282</v>
      </c>
      <c r="X41" s="61" t="s">
        <v>371</v>
      </c>
      <c r="Y41" s="19" t="s">
        <v>377</v>
      </c>
      <c r="Z41" s="19" t="s">
        <v>319</v>
      </c>
      <c r="AA41" s="42" t="s">
        <v>320</v>
      </c>
      <c r="AB41" s="19" t="s">
        <v>133</v>
      </c>
    </row>
    <row r="42" spans="1:28" ht="67.5" customHeight="1" x14ac:dyDescent="0.4">
      <c r="A42" s="167" t="s">
        <v>67</v>
      </c>
      <c r="B42" s="67">
        <v>38</v>
      </c>
      <c r="C42" s="25">
        <v>44103</v>
      </c>
      <c r="D42" s="67" t="s">
        <v>182</v>
      </c>
      <c r="E42" s="66" t="str">
        <f>G41</f>
        <v>下関</v>
      </c>
      <c r="F42" s="14" t="s">
        <v>228</v>
      </c>
      <c r="G42" s="12" t="s">
        <v>22</v>
      </c>
      <c r="H42" s="12">
        <v>173</v>
      </c>
      <c r="I42" s="13">
        <f t="shared" si="1"/>
        <v>2340</v>
      </c>
      <c r="J42" s="13">
        <f>$J$1+2250</f>
        <v>5750</v>
      </c>
      <c r="K42" s="14" t="s">
        <v>386</v>
      </c>
      <c r="L42" s="15">
        <v>3</v>
      </c>
      <c r="M42" s="15">
        <v>3</v>
      </c>
      <c r="N42" s="15">
        <v>3</v>
      </c>
      <c r="O42" s="15">
        <f t="shared" si="2"/>
        <v>9</v>
      </c>
      <c r="P42" s="15" t="s">
        <v>572</v>
      </c>
      <c r="Q42" s="15">
        <v>137</v>
      </c>
      <c r="R42" s="15">
        <v>96</v>
      </c>
      <c r="S42" s="57" t="s">
        <v>461</v>
      </c>
      <c r="T42" s="72" t="s">
        <v>378</v>
      </c>
      <c r="U42" s="67" t="s">
        <v>378</v>
      </c>
      <c r="V42" s="67">
        <v>3.9</v>
      </c>
      <c r="W42" s="13">
        <v>7150</v>
      </c>
      <c r="X42" s="67" t="s">
        <v>371</v>
      </c>
      <c r="Y42" s="14" t="s">
        <v>387</v>
      </c>
      <c r="Z42" s="14" t="s">
        <v>517</v>
      </c>
      <c r="AA42" s="14" t="s">
        <v>322</v>
      </c>
      <c r="AB42" s="14" t="s">
        <v>134</v>
      </c>
    </row>
    <row r="43" spans="1:28" ht="69.75" customHeight="1" x14ac:dyDescent="0.4">
      <c r="A43" s="142"/>
      <c r="B43" s="61">
        <v>39</v>
      </c>
      <c r="C43" s="26">
        <v>44104</v>
      </c>
      <c r="D43" s="61" t="s">
        <v>183</v>
      </c>
      <c r="E43" s="63" t="str">
        <f t="shared" si="6"/>
        <v>唐津</v>
      </c>
      <c r="F43" s="22" t="s">
        <v>23</v>
      </c>
      <c r="G43" s="22" t="s">
        <v>24</v>
      </c>
      <c r="H43" s="22">
        <v>168</v>
      </c>
      <c r="I43" s="23">
        <f t="shared" si="1"/>
        <v>2270</v>
      </c>
      <c r="J43" s="10">
        <f t="shared" si="5"/>
        <v>3500</v>
      </c>
      <c r="K43" s="19" t="s">
        <v>389</v>
      </c>
      <c r="L43" s="85">
        <v>2</v>
      </c>
      <c r="M43" s="93">
        <v>1</v>
      </c>
      <c r="N43" s="93">
        <v>0</v>
      </c>
      <c r="O43" s="93">
        <f t="shared" si="2"/>
        <v>3</v>
      </c>
      <c r="P43" s="93" t="s">
        <v>570</v>
      </c>
      <c r="Q43" s="93">
        <v>144</v>
      </c>
      <c r="R43" s="93">
        <v>103</v>
      </c>
      <c r="S43" s="58" t="s">
        <v>462</v>
      </c>
      <c r="T43" s="73" t="s">
        <v>378</v>
      </c>
      <c r="U43" s="61" t="s">
        <v>378</v>
      </c>
      <c r="V43" s="61">
        <v>3.9</v>
      </c>
      <c r="W43" s="23">
        <v>5148</v>
      </c>
      <c r="X43" s="61" t="s">
        <v>40</v>
      </c>
      <c r="Y43" s="19" t="s">
        <v>388</v>
      </c>
      <c r="Z43" s="19" t="s">
        <v>519</v>
      </c>
      <c r="AA43" s="19" t="s">
        <v>390</v>
      </c>
      <c r="AB43" s="19" t="s">
        <v>135</v>
      </c>
    </row>
    <row r="44" spans="1:28" ht="69.75" customHeight="1" x14ac:dyDescent="0.4">
      <c r="A44" s="142"/>
      <c r="B44" s="67">
        <v>40</v>
      </c>
      <c r="C44" s="25">
        <v>44105</v>
      </c>
      <c r="D44" s="67" t="s">
        <v>184</v>
      </c>
      <c r="E44" s="66" t="str">
        <f t="shared" si="6"/>
        <v>長崎</v>
      </c>
      <c r="F44" s="12" t="s">
        <v>229</v>
      </c>
      <c r="G44" s="12" t="s">
        <v>348</v>
      </c>
      <c r="H44" s="12">
        <v>172</v>
      </c>
      <c r="I44" s="13">
        <f t="shared" si="1"/>
        <v>2330</v>
      </c>
      <c r="J44" s="13">
        <f t="shared" si="5"/>
        <v>3500</v>
      </c>
      <c r="K44" s="14" t="s">
        <v>391</v>
      </c>
      <c r="L44" s="15">
        <v>4</v>
      </c>
      <c r="M44" s="15" t="s">
        <v>1</v>
      </c>
      <c r="N44" s="15">
        <v>3</v>
      </c>
      <c r="O44" s="15">
        <f t="shared" si="2"/>
        <v>7</v>
      </c>
      <c r="P44" s="15" t="s">
        <v>378</v>
      </c>
      <c r="Q44" s="15">
        <v>149</v>
      </c>
      <c r="R44" s="15">
        <v>103</v>
      </c>
      <c r="S44" s="57" t="s">
        <v>462</v>
      </c>
      <c r="T44" s="72" t="s">
        <v>378</v>
      </c>
      <c r="U44" s="67" t="s">
        <v>378</v>
      </c>
      <c r="V44" s="67">
        <v>4.2</v>
      </c>
      <c r="W44" s="13">
        <v>4778</v>
      </c>
      <c r="X44" s="67" t="s">
        <v>1</v>
      </c>
      <c r="Y44" s="14" t="s">
        <v>324</v>
      </c>
      <c r="Z44" s="14" t="s">
        <v>520</v>
      </c>
      <c r="AA44" s="20" t="s">
        <v>323</v>
      </c>
      <c r="AB44" s="14" t="s">
        <v>231</v>
      </c>
    </row>
    <row r="45" spans="1:28" ht="89.25" customHeight="1" x14ac:dyDescent="0.4">
      <c r="A45" s="142"/>
      <c r="B45" s="81">
        <v>41</v>
      </c>
      <c r="C45" s="95">
        <v>44106</v>
      </c>
      <c r="D45" s="81" t="s">
        <v>185</v>
      </c>
      <c r="E45" s="96" t="str">
        <f>G44</f>
        <v>大宰府</v>
      </c>
      <c r="F45" s="98" t="s">
        <v>230</v>
      </c>
      <c r="G45" s="98" t="s">
        <v>25</v>
      </c>
      <c r="H45" s="98">
        <v>188</v>
      </c>
      <c r="I45" s="99">
        <f t="shared" si="1"/>
        <v>2540</v>
      </c>
      <c r="J45" s="99">
        <f t="shared" si="5"/>
        <v>3500</v>
      </c>
      <c r="K45" s="97" t="s">
        <v>394</v>
      </c>
      <c r="L45" s="85">
        <v>4</v>
      </c>
      <c r="M45" s="93">
        <v>4</v>
      </c>
      <c r="N45" s="93">
        <v>4</v>
      </c>
      <c r="O45" s="93">
        <f t="shared" si="2"/>
        <v>12</v>
      </c>
      <c r="P45" s="93" t="s">
        <v>378</v>
      </c>
      <c r="Q45" s="93">
        <v>147</v>
      </c>
      <c r="R45" s="93">
        <v>105</v>
      </c>
      <c r="S45" s="58" t="s">
        <v>463</v>
      </c>
      <c r="T45" s="73" t="s">
        <v>378</v>
      </c>
      <c r="U45" s="61" t="s">
        <v>378</v>
      </c>
      <c r="V45" s="61">
        <v>4.3</v>
      </c>
      <c r="W45" s="23">
        <v>14300</v>
      </c>
      <c r="X45" s="61" t="s">
        <v>40</v>
      </c>
      <c r="Y45" s="19" t="s">
        <v>586</v>
      </c>
      <c r="Z45" s="19" t="s">
        <v>521</v>
      </c>
      <c r="AA45" s="41" t="s">
        <v>325</v>
      </c>
      <c r="AB45" s="40" t="s">
        <v>136</v>
      </c>
    </row>
    <row r="46" spans="1:28" ht="67.5" customHeight="1" x14ac:dyDescent="0.4">
      <c r="A46" s="142"/>
      <c r="B46" s="81">
        <v>42</v>
      </c>
      <c r="C46" s="100">
        <v>44107</v>
      </c>
      <c r="D46" s="54" t="s">
        <v>186</v>
      </c>
      <c r="E46" s="96" t="str">
        <f>G45</f>
        <v>熊本</v>
      </c>
      <c r="F46" s="98" t="s">
        <v>58</v>
      </c>
      <c r="G46" s="101" t="s">
        <v>59</v>
      </c>
      <c r="H46" s="98">
        <v>166</v>
      </c>
      <c r="I46" s="99">
        <f t="shared" si="1"/>
        <v>2250</v>
      </c>
      <c r="J46" s="99">
        <f t="shared" si="5"/>
        <v>3500</v>
      </c>
      <c r="K46" s="97" t="s">
        <v>410</v>
      </c>
      <c r="L46" s="15">
        <v>3</v>
      </c>
      <c r="M46" s="15">
        <v>3</v>
      </c>
      <c r="N46" s="15">
        <v>3</v>
      </c>
      <c r="O46" s="15">
        <f t="shared" si="2"/>
        <v>9</v>
      </c>
      <c r="P46" s="15" t="s">
        <v>572</v>
      </c>
      <c r="Q46" s="15">
        <v>136</v>
      </c>
      <c r="R46" s="15">
        <v>97</v>
      </c>
      <c r="S46" s="57" t="s">
        <v>462</v>
      </c>
      <c r="T46" s="57"/>
      <c r="U46" s="15" t="s">
        <v>378</v>
      </c>
      <c r="V46" s="16">
        <v>4.3</v>
      </c>
      <c r="W46" s="13">
        <f>5621+5621/0.65</f>
        <v>14268.692307692307</v>
      </c>
      <c r="X46" s="67" t="s">
        <v>40</v>
      </c>
      <c r="Y46" s="14" t="s">
        <v>411</v>
      </c>
      <c r="Z46" s="14" t="s">
        <v>522</v>
      </c>
      <c r="AA46" s="14" t="s">
        <v>326</v>
      </c>
      <c r="AB46" s="14" t="s">
        <v>137</v>
      </c>
    </row>
    <row r="47" spans="1:28" ht="108" customHeight="1" x14ac:dyDescent="0.4">
      <c r="A47" s="142"/>
      <c r="B47" s="81">
        <v>43</v>
      </c>
      <c r="C47" s="100">
        <v>44108</v>
      </c>
      <c r="D47" s="54" t="s">
        <v>187</v>
      </c>
      <c r="E47" s="102" t="str">
        <f>G46</f>
        <v>いちき串木野</v>
      </c>
      <c r="F47" s="97" t="s">
        <v>232</v>
      </c>
      <c r="G47" s="98" t="s">
        <v>26</v>
      </c>
      <c r="H47" s="98">
        <v>162</v>
      </c>
      <c r="I47" s="99">
        <f t="shared" si="1"/>
        <v>2190</v>
      </c>
      <c r="J47" s="99">
        <f>$J$1+1000</f>
        <v>4500</v>
      </c>
      <c r="K47" s="97" t="s">
        <v>409</v>
      </c>
      <c r="L47" s="85">
        <v>3</v>
      </c>
      <c r="M47" s="93" t="s">
        <v>1</v>
      </c>
      <c r="N47" s="93">
        <v>0</v>
      </c>
      <c r="O47" s="93">
        <f t="shared" si="2"/>
        <v>3</v>
      </c>
      <c r="P47" s="93" t="s">
        <v>570</v>
      </c>
      <c r="Q47" s="93">
        <v>148</v>
      </c>
      <c r="R47" s="93">
        <v>101</v>
      </c>
      <c r="S47" s="58" t="s">
        <v>462</v>
      </c>
      <c r="T47" s="74" t="s">
        <v>378</v>
      </c>
      <c r="U47" s="68" t="s">
        <v>378</v>
      </c>
      <c r="V47" s="64">
        <v>3.9</v>
      </c>
      <c r="W47" s="23">
        <v>2600</v>
      </c>
      <c r="X47" s="61" t="s">
        <v>1</v>
      </c>
      <c r="Y47" s="19" t="s">
        <v>587</v>
      </c>
      <c r="Z47" s="19" t="s">
        <v>523</v>
      </c>
      <c r="AA47" s="19" t="s">
        <v>327</v>
      </c>
      <c r="AB47" s="19" t="s">
        <v>138</v>
      </c>
    </row>
    <row r="48" spans="1:28" ht="32.25" customHeight="1" x14ac:dyDescent="0.4">
      <c r="A48" s="142"/>
      <c r="B48" s="144">
        <v>44</v>
      </c>
      <c r="C48" s="165">
        <v>44109</v>
      </c>
      <c r="D48" s="150" t="s">
        <v>344</v>
      </c>
      <c r="E48" s="65" t="s">
        <v>330</v>
      </c>
      <c r="F48" s="12" t="s">
        <v>328</v>
      </c>
      <c r="G48" s="14" t="s">
        <v>331</v>
      </c>
      <c r="H48" s="12">
        <v>0</v>
      </c>
      <c r="I48" s="13"/>
      <c r="J48" s="153">
        <f>$J$1+2400+2000</f>
        <v>7900</v>
      </c>
      <c r="K48" s="139" t="s">
        <v>495</v>
      </c>
      <c r="L48" s="108">
        <v>3</v>
      </c>
      <c r="M48" s="108" t="s">
        <v>1</v>
      </c>
      <c r="N48" s="108">
        <v>4</v>
      </c>
      <c r="O48" s="108">
        <f t="shared" si="2"/>
        <v>7</v>
      </c>
      <c r="P48" s="108" t="s">
        <v>378</v>
      </c>
      <c r="Q48" s="108">
        <v>137</v>
      </c>
      <c r="R48" s="108">
        <v>97</v>
      </c>
      <c r="S48" s="148" t="s">
        <v>462</v>
      </c>
      <c r="T48" s="75"/>
      <c r="U48" s="150" t="s">
        <v>378</v>
      </c>
      <c r="V48" s="144">
        <v>4.5</v>
      </c>
      <c r="W48" s="145">
        <v>15000</v>
      </c>
      <c r="X48" s="144" t="s">
        <v>1</v>
      </c>
      <c r="Y48" s="139" t="s">
        <v>466</v>
      </c>
      <c r="Z48" s="46" t="s">
        <v>524</v>
      </c>
      <c r="AA48" s="47" t="s">
        <v>235</v>
      </c>
      <c r="AB48" s="115" t="s">
        <v>470</v>
      </c>
    </row>
    <row r="49" spans="1:28" ht="25.5" customHeight="1" x14ac:dyDescent="0.4">
      <c r="A49" s="142"/>
      <c r="B49" s="144"/>
      <c r="C49" s="168"/>
      <c r="D49" s="151"/>
      <c r="E49" s="66" t="s">
        <v>329</v>
      </c>
      <c r="F49" s="12" t="s">
        <v>234</v>
      </c>
      <c r="G49" s="14" t="s">
        <v>60</v>
      </c>
      <c r="H49" s="12">
        <v>64</v>
      </c>
      <c r="I49" s="13">
        <f t="shared" si="1"/>
        <v>870</v>
      </c>
      <c r="J49" s="169"/>
      <c r="K49" s="155"/>
      <c r="L49" s="109"/>
      <c r="M49" s="109"/>
      <c r="N49" s="109"/>
      <c r="O49" s="109"/>
      <c r="P49" s="109"/>
      <c r="Q49" s="109"/>
      <c r="R49" s="109"/>
      <c r="S49" s="159"/>
      <c r="T49" s="77"/>
      <c r="U49" s="151"/>
      <c r="V49" s="144"/>
      <c r="W49" s="145"/>
      <c r="X49" s="144"/>
      <c r="Y49" s="139"/>
      <c r="Z49" s="139" t="s">
        <v>525</v>
      </c>
      <c r="AA49" s="140" t="s">
        <v>468</v>
      </c>
      <c r="AB49" s="117"/>
    </row>
    <row r="50" spans="1:28" ht="33.75" customHeight="1" x14ac:dyDescent="0.4">
      <c r="A50" s="142"/>
      <c r="B50" s="144"/>
      <c r="C50" s="166"/>
      <c r="D50" s="152"/>
      <c r="E50" s="14" t="s">
        <v>111</v>
      </c>
      <c r="F50" s="12"/>
      <c r="G50" s="14" t="s">
        <v>112</v>
      </c>
      <c r="H50" s="17">
        <v>62</v>
      </c>
      <c r="I50" s="18">
        <f>ROUNDUP(H50/10*$I$1,-1)</f>
        <v>840</v>
      </c>
      <c r="J50" s="154"/>
      <c r="K50" s="155"/>
      <c r="L50" s="110"/>
      <c r="M50" s="110"/>
      <c r="N50" s="110"/>
      <c r="O50" s="110"/>
      <c r="P50" s="110"/>
      <c r="Q50" s="110"/>
      <c r="R50" s="110"/>
      <c r="S50" s="149"/>
      <c r="T50" s="76"/>
      <c r="U50" s="152"/>
      <c r="V50" s="144"/>
      <c r="W50" s="145"/>
      <c r="X50" s="144"/>
      <c r="Y50" s="139"/>
      <c r="Z50" s="139"/>
      <c r="AA50" s="141"/>
      <c r="AB50" s="116"/>
    </row>
    <row r="51" spans="1:28" ht="111" customHeight="1" x14ac:dyDescent="0.4">
      <c r="A51" s="142"/>
      <c r="B51" s="61">
        <v>45</v>
      </c>
      <c r="C51" s="26">
        <v>44110</v>
      </c>
      <c r="D51" s="61" t="s">
        <v>191</v>
      </c>
      <c r="E51" s="22" t="s">
        <v>63</v>
      </c>
      <c r="F51" s="19" t="s">
        <v>473</v>
      </c>
      <c r="G51" s="22" t="s">
        <v>474</v>
      </c>
      <c r="H51" s="30">
        <v>157</v>
      </c>
      <c r="I51" s="23">
        <f>ROUNDUP(H51/10*$I$1,-1)</f>
        <v>2120</v>
      </c>
      <c r="J51" s="10">
        <f>$J$1+2000</f>
        <v>5500</v>
      </c>
      <c r="K51" s="19" t="s">
        <v>494</v>
      </c>
      <c r="L51" s="85">
        <v>3</v>
      </c>
      <c r="M51" s="93" t="s">
        <v>1</v>
      </c>
      <c r="N51" s="93">
        <v>4</v>
      </c>
      <c r="O51" s="93">
        <f t="shared" si="2"/>
        <v>7</v>
      </c>
      <c r="P51" s="93" t="s">
        <v>378</v>
      </c>
      <c r="Q51" s="93">
        <v>138</v>
      </c>
      <c r="R51" s="93">
        <v>93</v>
      </c>
      <c r="S51" s="38" t="s">
        <v>462</v>
      </c>
      <c r="T51" s="38"/>
      <c r="U51" s="61" t="s">
        <v>378</v>
      </c>
      <c r="V51" s="61">
        <v>4.5</v>
      </c>
      <c r="W51" s="23">
        <v>15000</v>
      </c>
      <c r="X51" s="61" t="s">
        <v>1</v>
      </c>
      <c r="Y51" s="19" t="s">
        <v>467</v>
      </c>
      <c r="Z51" s="19" t="s">
        <v>526</v>
      </c>
      <c r="AA51" s="19" t="s">
        <v>471</v>
      </c>
      <c r="AB51" s="19" t="s">
        <v>469</v>
      </c>
    </row>
    <row r="52" spans="1:28" ht="42" customHeight="1" x14ac:dyDescent="0.4">
      <c r="A52" s="142"/>
      <c r="B52" s="144">
        <v>46</v>
      </c>
      <c r="C52" s="146">
        <v>44111</v>
      </c>
      <c r="D52" s="148" t="s">
        <v>188</v>
      </c>
      <c r="E52" s="14" t="s">
        <v>113</v>
      </c>
      <c r="F52" s="12"/>
      <c r="G52" s="14" t="s">
        <v>114</v>
      </c>
      <c r="H52" s="17">
        <v>30</v>
      </c>
      <c r="I52" s="18">
        <f t="shared" si="1"/>
        <v>410</v>
      </c>
      <c r="J52" s="153">
        <f>$J$1</f>
        <v>3500</v>
      </c>
      <c r="K52" s="139" t="s">
        <v>416</v>
      </c>
      <c r="L52" s="108">
        <v>3</v>
      </c>
      <c r="M52" s="108">
        <v>4</v>
      </c>
      <c r="N52" s="108">
        <v>3</v>
      </c>
      <c r="O52" s="108">
        <f t="shared" si="2"/>
        <v>10</v>
      </c>
      <c r="P52" s="108" t="s">
        <v>572</v>
      </c>
      <c r="Q52" s="108">
        <v>148</v>
      </c>
      <c r="R52" s="108">
        <v>101</v>
      </c>
      <c r="S52" s="156" t="s">
        <v>462</v>
      </c>
      <c r="T52" s="150" t="s">
        <v>378</v>
      </c>
      <c r="U52" s="150" t="s">
        <v>378</v>
      </c>
      <c r="V52" s="144">
        <v>3.6</v>
      </c>
      <c r="W52" s="145">
        <v>8775</v>
      </c>
      <c r="X52" s="144" t="s">
        <v>68</v>
      </c>
      <c r="Y52" s="139" t="s">
        <v>417</v>
      </c>
      <c r="Z52" s="115" t="s">
        <v>439</v>
      </c>
      <c r="AA52" s="115" t="s">
        <v>332</v>
      </c>
      <c r="AB52" s="115" t="s">
        <v>272</v>
      </c>
    </row>
    <row r="53" spans="1:28" ht="41.25" customHeight="1" x14ac:dyDescent="0.4">
      <c r="A53" s="142"/>
      <c r="B53" s="144"/>
      <c r="C53" s="147"/>
      <c r="D53" s="149"/>
      <c r="E53" s="12" t="s">
        <v>60</v>
      </c>
      <c r="F53" s="12" t="s">
        <v>62</v>
      </c>
      <c r="G53" s="12" t="s">
        <v>61</v>
      </c>
      <c r="H53" s="12">
        <v>115</v>
      </c>
      <c r="I53" s="13">
        <f t="shared" si="1"/>
        <v>1560</v>
      </c>
      <c r="J53" s="154"/>
      <c r="K53" s="155"/>
      <c r="L53" s="110"/>
      <c r="M53" s="110"/>
      <c r="N53" s="110"/>
      <c r="O53" s="110"/>
      <c r="P53" s="110"/>
      <c r="Q53" s="110"/>
      <c r="R53" s="110"/>
      <c r="S53" s="157"/>
      <c r="T53" s="152"/>
      <c r="U53" s="152"/>
      <c r="V53" s="144"/>
      <c r="W53" s="145"/>
      <c r="X53" s="144"/>
      <c r="Y53" s="139"/>
      <c r="Z53" s="116"/>
      <c r="AA53" s="116"/>
      <c r="AB53" s="116"/>
    </row>
    <row r="54" spans="1:28" ht="84" customHeight="1" x14ac:dyDescent="0.4">
      <c r="A54" s="142"/>
      <c r="B54" s="61">
        <v>47</v>
      </c>
      <c r="C54" s="37">
        <v>44112</v>
      </c>
      <c r="D54" s="38" t="s">
        <v>190</v>
      </c>
      <c r="E54" s="63" t="str">
        <f>G53</f>
        <v>日南</v>
      </c>
      <c r="F54" s="22" t="s">
        <v>27</v>
      </c>
      <c r="G54" s="22" t="s">
        <v>64</v>
      </c>
      <c r="H54" s="22">
        <v>157</v>
      </c>
      <c r="I54" s="23">
        <f t="shared" si="1"/>
        <v>2120</v>
      </c>
      <c r="J54" s="10">
        <f>$J$1</f>
        <v>3500</v>
      </c>
      <c r="K54" s="19" t="s">
        <v>435</v>
      </c>
      <c r="L54" s="85">
        <v>3</v>
      </c>
      <c r="M54" s="93">
        <v>2</v>
      </c>
      <c r="N54" s="93">
        <v>3</v>
      </c>
      <c r="O54" s="93">
        <f t="shared" si="2"/>
        <v>8</v>
      </c>
      <c r="P54" s="93" t="s">
        <v>572</v>
      </c>
      <c r="Q54" s="93">
        <v>139</v>
      </c>
      <c r="R54" s="93">
        <v>100</v>
      </c>
      <c r="S54" s="58" t="s">
        <v>462</v>
      </c>
      <c r="T54" s="73" t="s">
        <v>378</v>
      </c>
      <c r="U54" s="61" t="s">
        <v>378</v>
      </c>
      <c r="V54" s="64">
        <v>4</v>
      </c>
      <c r="W54" s="23">
        <v>5395</v>
      </c>
      <c r="X54" s="61" t="s">
        <v>68</v>
      </c>
      <c r="Y54" s="19" t="s">
        <v>434</v>
      </c>
      <c r="Z54" s="19" t="s">
        <v>438</v>
      </c>
      <c r="AA54" s="19" t="s">
        <v>236</v>
      </c>
      <c r="AB54" s="19" t="s">
        <v>142</v>
      </c>
    </row>
    <row r="55" spans="1:28" ht="84" customHeight="1" x14ac:dyDescent="0.4">
      <c r="A55" s="143"/>
      <c r="B55" s="67">
        <v>48</v>
      </c>
      <c r="C55" s="48">
        <v>44113</v>
      </c>
      <c r="D55" s="49" t="s">
        <v>233</v>
      </c>
      <c r="E55" s="66" t="str">
        <f>G54</f>
        <v>延岡</v>
      </c>
      <c r="F55" s="14" t="s">
        <v>166</v>
      </c>
      <c r="G55" s="12" t="s">
        <v>165</v>
      </c>
      <c r="H55" s="12">
        <v>187</v>
      </c>
      <c r="I55" s="13">
        <f t="shared" si="1"/>
        <v>2530</v>
      </c>
      <c r="J55" s="13">
        <f>$J$1</f>
        <v>3500</v>
      </c>
      <c r="K55" s="20" t="s">
        <v>427</v>
      </c>
      <c r="L55" s="57">
        <v>4</v>
      </c>
      <c r="M55" s="57">
        <v>4</v>
      </c>
      <c r="N55" s="57">
        <v>4</v>
      </c>
      <c r="O55" s="57">
        <f t="shared" si="2"/>
        <v>12</v>
      </c>
      <c r="P55" s="57" t="s">
        <v>378</v>
      </c>
      <c r="Q55" s="57">
        <v>140</v>
      </c>
      <c r="R55" s="57">
        <v>97</v>
      </c>
      <c r="S55" s="57" t="s">
        <v>460</v>
      </c>
      <c r="T55" s="57"/>
      <c r="U55" s="56"/>
      <c r="V55" s="67" t="s">
        <v>1</v>
      </c>
      <c r="W55" s="13">
        <v>8800</v>
      </c>
      <c r="X55" s="67" t="s">
        <v>68</v>
      </c>
      <c r="Y55" s="14" t="s">
        <v>172</v>
      </c>
      <c r="Z55" s="14" t="s">
        <v>527</v>
      </c>
      <c r="AA55" s="14" t="s">
        <v>237</v>
      </c>
      <c r="AB55" s="14" t="s">
        <v>170</v>
      </c>
    </row>
    <row r="56" spans="1:28" x14ac:dyDescent="0.4">
      <c r="A56" s="121" t="s">
        <v>73</v>
      </c>
      <c r="B56" s="120">
        <v>49</v>
      </c>
      <c r="C56" s="122">
        <v>44114</v>
      </c>
      <c r="D56" s="125" t="s">
        <v>189</v>
      </c>
      <c r="E56" s="63" t="s">
        <v>165</v>
      </c>
      <c r="F56" s="22"/>
      <c r="G56" s="22" t="s">
        <v>167</v>
      </c>
      <c r="H56" s="22">
        <v>28</v>
      </c>
      <c r="I56" s="23">
        <f t="shared" si="1"/>
        <v>380</v>
      </c>
      <c r="J56" s="128">
        <f>$J$1+13760</f>
        <v>17260</v>
      </c>
      <c r="K56" s="111" t="s">
        <v>429</v>
      </c>
      <c r="L56" s="136">
        <v>1</v>
      </c>
      <c r="M56" s="136">
        <v>3</v>
      </c>
      <c r="N56" s="136">
        <v>1</v>
      </c>
      <c r="O56" s="136">
        <f t="shared" si="2"/>
        <v>5</v>
      </c>
      <c r="P56" s="136" t="s">
        <v>570</v>
      </c>
      <c r="Q56" s="136">
        <v>154</v>
      </c>
      <c r="R56" s="136">
        <v>107</v>
      </c>
      <c r="S56" s="132" t="s">
        <v>462</v>
      </c>
      <c r="T56" s="105" t="s">
        <v>378</v>
      </c>
      <c r="U56" s="105" t="s">
        <v>378</v>
      </c>
      <c r="V56" s="135">
        <v>3</v>
      </c>
      <c r="W56" s="119">
        <v>6500</v>
      </c>
      <c r="X56" s="120" t="s">
        <v>68</v>
      </c>
      <c r="Y56" s="111" t="s">
        <v>428</v>
      </c>
      <c r="Z56" s="112" t="s">
        <v>528</v>
      </c>
      <c r="AA56" s="112" t="s">
        <v>349</v>
      </c>
      <c r="AB56" s="112" t="s">
        <v>143</v>
      </c>
    </row>
    <row r="57" spans="1:28" ht="35.25" customHeight="1" x14ac:dyDescent="0.4">
      <c r="A57" s="121"/>
      <c r="B57" s="120"/>
      <c r="C57" s="123"/>
      <c r="D57" s="126"/>
      <c r="E57" s="62" t="s">
        <v>168</v>
      </c>
      <c r="F57" s="19" t="s">
        <v>141</v>
      </c>
      <c r="G57" s="19" t="s">
        <v>169</v>
      </c>
      <c r="H57" s="24"/>
      <c r="I57" s="23"/>
      <c r="J57" s="129"/>
      <c r="K57" s="131"/>
      <c r="L57" s="137"/>
      <c r="M57" s="137"/>
      <c r="N57" s="137"/>
      <c r="O57" s="137"/>
      <c r="P57" s="137"/>
      <c r="Q57" s="137"/>
      <c r="R57" s="137"/>
      <c r="S57" s="133"/>
      <c r="T57" s="107"/>
      <c r="U57" s="107"/>
      <c r="V57" s="135"/>
      <c r="W57" s="119"/>
      <c r="X57" s="120"/>
      <c r="Y57" s="111"/>
      <c r="Z57" s="113"/>
      <c r="AA57" s="113"/>
      <c r="AB57" s="113"/>
    </row>
    <row r="58" spans="1:28" x14ac:dyDescent="0.4">
      <c r="A58" s="121"/>
      <c r="B58" s="120"/>
      <c r="C58" s="124"/>
      <c r="D58" s="127"/>
      <c r="E58" s="22" t="s">
        <v>65</v>
      </c>
      <c r="F58" s="22"/>
      <c r="G58" s="22" t="s">
        <v>66</v>
      </c>
      <c r="H58" s="22">
        <v>104</v>
      </c>
      <c r="I58" s="23">
        <f t="shared" si="1"/>
        <v>1410</v>
      </c>
      <c r="J58" s="130"/>
      <c r="K58" s="131"/>
      <c r="L58" s="138"/>
      <c r="M58" s="138"/>
      <c r="N58" s="138"/>
      <c r="O58" s="138"/>
      <c r="P58" s="138"/>
      <c r="Q58" s="138"/>
      <c r="R58" s="138"/>
      <c r="S58" s="134"/>
      <c r="T58" s="106"/>
      <c r="U58" s="106"/>
      <c r="V58" s="135"/>
      <c r="W58" s="119"/>
      <c r="X58" s="120"/>
      <c r="Y58" s="111"/>
      <c r="Z58" s="114"/>
      <c r="AA58" s="114"/>
      <c r="AB58" s="114"/>
    </row>
    <row r="59" spans="1:28" ht="91.5" customHeight="1" x14ac:dyDescent="0.4">
      <c r="A59" s="121"/>
      <c r="B59" s="67">
        <v>50</v>
      </c>
      <c r="C59" s="27">
        <v>44115</v>
      </c>
      <c r="D59" s="39" t="s">
        <v>212</v>
      </c>
      <c r="E59" s="66" t="str">
        <f t="shared" si="6"/>
        <v>宇和島</v>
      </c>
      <c r="F59" s="12" t="s">
        <v>144</v>
      </c>
      <c r="G59" s="12" t="s">
        <v>69</v>
      </c>
      <c r="H59" s="12">
        <v>173</v>
      </c>
      <c r="I59" s="13">
        <f t="shared" si="1"/>
        <v>2340</v>
      </c>
      <c r="J59" s="13">
        <f t="shared" ref="J59:J80" si="7">$J$1</f>
        <v>3500</v>
      </c>
      <c r="K59" s="14" t="s">
        <v>431</v>
      </c>
      <c r="L59" s="15">
        <v>4</v>
      </c>
      <c r="M59" s="15">
        <v>4</v>
      </c>
      <c r="N59" s="15">
        <v>5</v>
      </c>
      <c r="O59" s="15">
        <f t="shared" si="2"/>
        <v>13</v>
      </c>
      <c r="P59" s="15" t="s">
        <v>378</v>
      </c>
      <c r="Q59" s="15">
        <v>148</v>
      </c>
      <c r="R59" s="15">
        <v>105</v>
      </c>
      <c r="S59" s="57" t="s">
        <v>463</v>
      </c>
      <c r="T59" s="72" t="s">
        <v>378</v>
      </c>
      <c r="U59" s="67" t="s">
        <v>378</v>
      </c>
      <c r="V59" s="16">
        <v>4</v>
      </c>
      <c r="W59" s="13">
        <v>7703</v>
      </c>
      <c r="X59" s="67" t="s">
        <v>68</v>
      </c>
      <c r="Y59" s="14" t="s">
        <v>430</v>
      </c>
      <c r="Z59" s="14" t="s">
        <v>537</v>
      </c>
      <c r="AA59" s="20" t="s">
        <v>239</v>
      </c>
      <c r="AB59" s="14" t="s">
        <v>146</v>
      </c>
    </row>
    <row r="60" spans="1:28" ht="82.5" customHeight="1" x14ac:dyDescent="0.4">
      <c r="A60" s="121"/>
      <c r="B60" s="61">
        <v>51</v>
      </c>
      <c r="C60" s="26">
        <v>44116</v>
      </c>
      <c r="D60" s="61" t="s">
        <v>344</v>
      </c>
      <c r="E60" s="63" t="str">
        <f t="shared" si="6"/>
        <v>須崎</v>
      </c>
      <c r="F60" s="19" t="s">
        <v>145</v>
      </c>
      <c r="G60" s="22" t="s">
        <v>70</v>
      </c>
      <c r="H60" s="22">
        <v>177</v>
      </c>
      <c r="I60" s="23">
        <f t="shared" si="1"/>
        <v>2390</v>
      </c>
      <c r="J60" s="10">
        <f t="shared" si="7"/>
        <v>3500</v>
      </c>
      <c r="K60" s="19" t="s">
        <v>442</v>
      </c>
      <c r="L60" s="85">
        <v>3</v>
      </c>
      <c r="M60" s="93">
        <v>2</v>
      </c>
      <c r="N60" s="93">
        <v>4</v>
      </c>
      <c r="O60" s="93">
        <f t="shared" si="2"/>
        <v>9</v>
      </c>
      <c r="P60" s="93" t="s">
        <v>572</v>
      </c>
      <c r="Q60" s="93">
        <v>146</v>
      </c>
      <c r="R60" s="93">
        <v>103</v>
      </c>
      <c r="S60" s="58" t="s">
        <v>462</v>
      </c>
      <c r="T60" s="73" t="s">
        <v>378</v>
      </c>
      <c r="U60" s="61" t="s">
        <v>378</v>
      </c>
      <c r="V60" s="61">
        <v>4.0999999999999996</v>
      </c>
      <c r="W60" s="23">
        <v>8073</v>
      </c>
      <c r="X60" s="61" t="s">
        <v>68</v>
      </c>
      <c r="Y60" s="19" t="s">
        <v>433</v>
      </c>
      <c r="Z60" s="19" t="s">
        <v>347</v>
      </c>
      <c r="AA60" s="19" t="s">
        <v>333</v>
      </c>
      <c r="AB60" s="19" t="s">
        <v>147</v>
      </c>
    </row>
    <row r="61" spans="1:28" ht="71.25" customHeight="1" x14ac:dyDescent="0.4">
      <c r="A61" s="121"/>
      <c r="B61" s="67">
        <v>52</v>
      </c>
      <c r="C61" s="25">
        <v>44117</v>
      </c>
      <c r="D61" s="67" t="s">
        <v>182</v>
      </c>
      <c r="E61" s="66" t="str">
        <f>G60</f>
        <v>海陽</v>
      </c>
      <c r="F61" s="14" t="s">
        <v>148</v>
      </c>
      <c r="G61" s="12" t="s">
        <v>76</v>
      </c>
      <c r="H61" s="12">
        <v>161</v>
      </c>
      <c r="I61" s="13">
        <f t="shared" si="1"/>
        <v>2180</v>
      </c>
      <c r="J61" s="13">
        <f t="shared" si="7"/>
        <v>3500</v>
      </c>
      <c r="K61" s="20" t="s">
        <v>451</v>
      </c>
      <c r="L61" s="57">
        <v>5</v>
      </c>
      <c r="M61" s="57">
        <v>5</v>
      </c>
      <c r="N61" s="57">
        <v>5</v>
      </c>
      <c r="O61" s="57">
        <f t="shared" si="2"/>
        <v>15</v>
      </c>
      <c r="P61" s="57" t="s">
        <v>378</v>
      </c>
      <c r="Q61" s="57">
        <v>144</v>
      </c>
      <c r="R61" s="57">
        <v>102</v>
      </c>
      <c r="S61" s="57" t="s">
        <v>464</v>
      </c>
      <c r="T61" s="57"/>
      <c r="U61" s="83" t="s">
        <v>378</v>
      </c>
      <c r="V61" s="67" t="s">
        <v>1</v>
      </c>
      <c r="W61" s="13">
        <v>12000</v>
      </c>
      <c r="X61" s="67" t="s">
        <v>68</v>
      </c>
      <c r="Y61" s="14" t="s">
        <v>450</v>
      </c>
      <c r="Z61" s="14" t="s">
        <v>336</v>
      </c>
      <c r="AA61" s="14" t="s">
        <v>337</v>
      </c>
      <c r="AB61" s="14" t="s">
        <v>149</v>
      </c>
    </row>
    <row r="62" spans="1:28" ht="90" customHeight="1" x14ac:dyDescent="0.4">
      <c r="A62" s="121"/>
      <c r="B62" s="61">
        <v>53</v>
      </c>
      <c r="C62" s="26">
        <v>44118</v>
      </c>
      <c r="D62" s="61" t="s">
        <v>183</v>
      </c>
      <c r="E62" s="63" t="str">
        <f>G61</f>
        <v>XIV淡路島</v>
      </c>
      <c r="F62" s="19" t="s">
        <v>301</v>
      </c>
      <c r="G62" s="19" t="s">
        <v>440</v>
      </c>
      <c r="H62" s="22">
        <v>171</v>
      </c>
      <c r="I62" s="23">
        <f t="shared" si="1"/>
        <v>2310</v>
      </c>
      <c r="J62" s="10">
        <f>$J$1+2000</f>
        <v>5500</v>
      </c>
      <c r="K62" s="19" t="s">
        <v>441</v>
      </c>
      <c r="L62" s="85">
        <v>2</v>
      </c>
      <c r="M62" s="93">
        <v>2</v>
      </c>
      <c r="N62" s="93">
        <v>2</v>
      </c>
      <c r="O62" s="93">
        <f t="shared" si="2"/>
        <v>6</v>
      </c>
      <c r="P62" s="93" t="s">
        <v>588</v>
      </c>
      <c r="Q62" s="93">
        <v>150</v>
      </c>
      <c r="R62" s="93">
        <v>101</v>
      </c>
      <c r="S62" s="58" t="s">
        <v>461</v>
      </c>
      <c r="T62" s="58"/>
      <c r="U62" s="61" t="s">
        <v>378</v>
      </c>
      <c r="V62" s="64">
        <v>5</v>
      </c>
      <c r="W62" s="23">
        <v>4290</v>
      </c>
      <c r="X62" s="61" t="s">
        <v>68</v>
      </c>
      <c r="Y62" s="19" t="s">
        <v>443</v>
      </c>
      <c r="Z62" s="19" t="s">
        <v>538</v>
      </c>
      <c r="AA62" s="19" t="s">
        <v>240</v>
      </c>
      <c r="AB62" s="19" t="s">
        <v>150</v>
      </c>
    </row>
    <row r="63" spans="1:28" ht="76.5" customHeight="1" x14ac:dyDescent="0.4">
      <c r="A63" s="121"/>
      <c r="B63" s="67">
        <v>54</v>
      </c>
      <c r="C63" s="25">
        <v>44119</v>
      </c>
      <c r="D63" s="67" t="s">
        <v>184</v>
      </c>
      <c r="E63" s="65" t="str">
        <f>G62</f>
        <v>観音寺</v>
      </c>
      <c r="F63" s="12" t="s">
        <v>71</v>
      </c>
      <c r="G63" s="12" t="s">
        <v>72</v>
      </c>
      <c r="H63" s="12">
        <v>151</v>
      </c>
      <c r="I63" s="13">
        <f t="shared" si="1"/>
        <v>2040</v>
      </c>
      <c r="J63" s="13">
        <f t="shared" si="7"/>
        <v>3500</v>
      </c>
      <c r="K63" s="14" t="s">
        <v>445</v>
      </c>
      <c r="L63" s="15">
        <v>3</v>
      </c>
      <c r="M63" s="15">
        <v>3</v>
      </c>
      <c r="N63" s="15">
        <v>4</v>
      </c>
      <c r="O63" s="15">
        <f t="shared" si="2"/>
        <v>10</v>
      </c>
      <c r="P63" s="15" t="s">
        <v>572</v>
      </c>
      <c r="Q63" s="15">
        <v>139</v>
      </c>
      <c r="R63" s="15">
        <v>100</v>
      </c>
      <c r="S63" s="57" t="s">
        <v>463</v>
      </c>
      <c r="T63" s="72" t="s">
        <v>378</v>
      </c>
      <c r="U63" s="67" t="s">
        <v>378</v>
      </c>
      <c r="V63" s="16">
        <v>4.4000000000000004</v>
      </c>
      <c r="W63" s="13">
        <v>8873</v>
      </c>
      <c r="X63" s="67" t="s">
        <v>68</v>
      </c>
      <c r="Y63" s="14" t="s">
        <v>444</v>
      </c>
      <c r="Z63" s="14" t="s">
        <v>594</v>
      </c>
      <c r="AA63" s="14" t="s">
        <v>338</v>
      </c>
      <c r="AB63" s="14" t="s">
        <v>151</v>
      </c>
    </row>
    <row r="64" spans="1:28" ht="147.75" customHeight="1" x14ac:dyDescent="0.4">
      <c r="A64" s="121" t="s">
        <v>81</v>
      </c>
      <c r="B64" s="81">
        <v>55</v>
      </c>
      <c r="C64" s="95">
        <v>44120</v>
      </c>
      <c r="D64" s="81" t="s">
        <v>185</v>
      </c>
      <c r="E64" s="96" t="str">
        <f t="shared" si="6"/>
        <v>松山</v>
      </c>
      <c r="F64" s="97" t="s">
        <v>302</v>
      </c>
      <c r="G64" s="98" t="s">
        <v>74</v>
      </c>
      <c r="H64" s="98">
        <v>174</v>
      </c>
      <c r="I64" s="99">
        <f t="shared" si="1"/>
        <v>2350</v>
      </c>
      <c r="J64" s="99">
        <f>$J$1+2950</f>
        <v>6450</v>
      </c>
      <c r="K64" s="97" t="s">
        <v>446</v>
      </c>
      <c r="L64" s="85">
        <v>4</v>
      </c>
      <c r="M64" s="93">
        <v>3</v>
      </c>
      <c r="N64" s="93">
        <v>3</v>
      </c>
      <c r="O64" s="93">
        <f t="shared" si="2"/>
        <v>10</v>
      </c>
      <c r="P64" s="93" t="s">
        <v>588</v>
      </c>
      <c r="Q64" s="93">
        <v>152</v>
      </c>
      <c r="R64" s="93">
        <v>106</v>
      </c>
      <c r="S64" s="58" t="s">
        <v>463</v>
      </c>
      <c r="T64" s="73" t="s">
        <v>378</v>
      </c>
      <c r="U64" s="61" t="s">
        <v>378</v>
      </c>
      <c r="V64" s="64">
        <v>4.7</v>
      </c>
      <c r="W64" s="23">
        <v>20592</v>
      </c>
      <c r="X64" s="61" t="s">
        <v>68</v>
      </c>
      <c r="Y64" s="19" t="s">
        <v>589</v>
      </c>
      <c r="Z64" s="19" t="s">
        <v>539</v>
      </c>
      <c r="AA64" s="21" t="s">
        <v>339</v>
      </c>
      <c r="AB64" s="19" t="s">
        <v>153</v>
      </c>
    </row>
    <row r="65" spans="1:28" ht="72.75" customHeight="1" x14ac:dyDescent="0.4">
      <c r="A65" s="121"/>
      <c r="B65" s="81">
        <v>56</v>
      </c>
      <c r="C65" s="100">
        <v>44121</v>
      </c>
      <c r="D65" s="54" t="s">
        <v>186</v>
      </c>
      <c r="E65" s="96" t="str">
        <f t="shared" si="6"/>
        <v>尾道</v>
      </c>
      <c r="F65" s="97" t="s">
        <v>242</v>
      </c>
      <c r="G65" s="98" t="s">
        <v>241</v>
      </c>
      <c r="H65" s="98">
        <v>162</v>
      </c>
      <c r="I65" s="99">
        <f t="shared" si="1"/>
        <v>2190</v>
      </c>
      <c r="J65" s="99">
        <f>$J$1+1200</f>
        <v>4700</v>
      </c>
      <c r="K65" s="97" t="s">
        <v>456</v>
      </c>
      <c r="L65" s="15">
        <v>2</v>
      </c>
      <c r="M65" s="15" t="s">
        <v>1</v>
      </c>
      <c r="N65" s="15">
        <v>0</v>
      </c>
      <c r="O65" s="15">
        <f t="shared" si="2"/>
        <v>2</v>
      </c>
      <c r="P65" s="15" t="s">
        <v>591</v>
      </c>
      <c r="Q65" s="15">
        <v>144</v>
      </c>
      <c r="R65" s="15">
        <v>99</v>
      </c>
      <c r="S65" s="57" t="s">
        <v>462</v>
      </c>
      <c r="T65" s="15" t="s">
        <v>378</v>
      </c>
      <c r="U65" s="15" t="s">
        <v>378</v>
      </c>
      <c r="V65" s="16">
        <v>4</v>
      </c>
      <c r="W65" s="13">
        <v>4355</v>
      </c>
      <c r="X65" s="67" t="s">
        <v>1</v>
      </c>
      <c r="Y65" s="14" t="s">
        <v>590</v>
      </c>
      <c r="Z65" s="14" t="s">
        <v>334</v>
      </c>
      <c r="AA65" s="20" t="s">
        <v>243</v>
      </c>
      <c r="AB65" s="14" t="s">
        <v>244</v>
      </c>
    </row>
    <row r="66" spans="1:28" ht="72.75" customHeight="1" x14ac:dyDescent="0.4">
      <c r="A66" s="121"/>
      <c r="B66" s="61">
        <v>57</v>
      </c>
      <c r="C66" s="28">
        <v>44122</v>
      </c>
      <c r="D66" s="29" t="s">
        <v>187</v>
      </c>
      <c r="E66" s="63" t="str">
        <f t="shared" si="6"/>
        <v>広島</v>
      </c>
      <c r="F66" s="19" t="s">
        <v>341</v>
      </c>
      <c r="G66" s="22" t="s">
        <v>152</v>
      </c>
      <c r="H66" s="22">
        <v>230</v>
      </c>
      <c r="I66" s="23">
        <f t="shared" si="1"/>
        <v>3110</v>
      </c>
      <c r="J66" s="10">
        <f>$J$1+2000</f>
        <v>5500</v>
      </c>
      <c r="K66" s="19" t="s">
        <v>457</v>
      </c>
      <c r="L66" s="85">
        <v>4</v>
      </c>
      <c r="M66" s="93">
        <v>3</v>
      </c>
      <c r="N66" s="93">
        <v>3</v>
      </c>
      <c r="O66" s="93">
        <f t="shared" si="2"/>
        <v>10</v>
      </c>
      <c r="P66" s="93" t="s">
        <v>588</v>
      </c>
      <c r="Q66" s="93">
        <v>149</v>
      </c>
      <c r="R66" s="93">
        <v>104</v>
      </c>
      <c r="S66" s="58" t="s">
        <v>463</v>
      </c>
      <c r="T66" s="73" t="s">
        <v>378</v>
      </c>
      <c r="U66" s="61" t="s">
        <v>378</v>
      </c>
      <c r="V66" s="61">
        <v>3.7</v>
      </c>
      <c r="W66" s="23">
        <v>7800</v>
      </c>
      <c r="X66" s="61" t="s">
        <v>68</v>
      </c>
      <c r="Y66" s="19" t="s">
        <v>414</v>
      </c>
      <c r="Z66" s="19" t="s">
        <v>540</v>
      </c>
      <c r="AA66" s="19" t="s">
        <v>340</v>
      </c>
      <c r="AB66" s="19" t="s">
        <v>154</v>
      </c>
    </row>
    <row r="67" spans="1:28" ht="72.75" customHeight="1" x14ac:dyDescent="0.4">
      <c r="A67" s="121"/>
      <c r="B67" s="67">
        <v>58</v>
      </c>
      <c r="C67" s="25">
        <v>44123</v>
      </c>
      <c r="D67" s="67" t="s">
        <v>180</v>
      </c>
      <c r="E67" s="66" t="str">
        <f t="shared" si="6"/>
        <v>瀬戸内</v>
      </c>
      <c r="F67" s="14" t="s">
        <v>342</v>
      </c>
      <c r="G67" s="12" t="s">
        <v>174</v>
      </c>
      <c r="H67" s="12">
        <v>147</v>
      </c>
      <c r="I67" s="13">
        <f t="shared" si="1"/>
        <v>1990</v>
      </c>
      <c r="J67" s="13">
        <f t="shared" si="7"/>
        <v>3500</v>
      </c>
      <c r="K67" s="20" t="s">
        <v>175</v>
      </c>
      <c r="L67" s="57">
        <v>4</v>
      </c>
      <c r="M67" s="57">
        <v>4</v>
      </c>
      <c r="N67" s="57">
        <v>4</v>
      </c>
      <c r="O67" s="57">
        <f t="shared" si="2"/>
        <v>12</v>
      </c>
      <c r="P67" s="57" t="s">
        <v>378</v>
      </c>
      <c r="Q67" s="57">
        <v>148</v>
      </c>
      <c r="R67" s="57">
        <v>101</v>
      </c>
      <c r="S67" s="57" t="s">
        <v>460</v>
      </c>
      <c r="T67" s="57"/>
      <c r="U67" s="56"/>
      <c r="V67" s="67" t="s">
        <v>1</v>
      </c>
      <c r="W67" s="13">
        <v>8800</v>
      </c>
      <c r="X67" s="67" t="s">
        <v>68</v>
      </c>
      <c r="Y67" s="14" t="s">
        <v>176</v>
      </c>
      <c r="Z67" s="14" t="s">
        <v>541</v>
      </c>
      <c r="AA67" s="14" t="s">
        <v>343</v>
      </c>
      <c r="AB67" s="14" t="s">
        <v>155</v>
      </c>
    </row>
    <row r="68" spans="1:28" ht="72.75" customHeight="1" x14ac:dyDescent="0.4">
      <c r="A68" s="121"/>
      <c r="B68" s="61">
        <v>59</v>
      </c>
      <c r="C68" s="26">
        <v>44124</v>
      </c>
      <c r="D68" s="61" t="s">
        <v>182</v>
      </c>
      <c r="E68" s="63" t="str">
        <f t="shared" si="6"/>
        <v>淡路島</v>
      </c>
      <c r="F68" s="19" t="s">
        <v>245</v>
      </c>
      <c r="G68" s="22" t="s">
        <v>246</v>
      </c>
      <c r="H68" s="22">
        <v>149</v>
      </c>
      <c r="I68" s="23">
        <f t="shared" si="1"/>
        <v>2020</v>
      </c>
      <c r="J68" s="10">
        <f>$J$1+1650</f>
        <v>5150</v>
      </c>
      <c r="K68" s="42" t="s">
        <v>452</v>
      </c>
      <c r="L68" s="58">
        <v>3</v>
      </c>
      <c r="M68" s="58" t="s">
        <v>1</v>
      </c>
      <c r="N68" s="58">
        <v>3</v>
      </c>
      <c r="O68" s="58">
        <f t="shared" ref="O68:O82" si="8">SUM(L68:N68)</f>
        <v>6</v>
      </c>
      <c r="P68" s="58" t="s">
        <v>572</v>
      </c>
      <c r="Q68" s="58">
        <v>148</v>
      </c>
      <c r="R68" s="58">
        <v>97</v>
      </c>
      <c r="S68" s="58" t="s">
        <v>462</v>
      </c>
      <c r="T68" s="58" t="s">
        <v>378</v>
      </c>
      <c r="U68" s="58" t="s">
        <v>378</v>
      </c>
      <c r="V68" s="61" t="s">
        <v>1</v>
      </c>
      <c r="W68" s="23">
        <v>2535</v>
      </c>
      <c r="X68" s="61" t="s">
        <v>1</v>
      </c>
      <c r="Y68" s="19" t="s">
        <v>274</v>
      </c>
      <c r="Z68" s="19" t="s">
        <v>542</v>
      </c>
      <c r="AA68" s="21" t="s">
        <v>247</v>
      </c>
      <c r="AB68" s="19" t="s">
        <v>248</v>
      </c>
    </row>
    <row r="69" spans="1:28" ht="71.25" customHeight="1" x14ac:dyDescent="0.4">
      <c r="A69" s="121"/>
      <c r="B69" s="67">
        <v>60</v>
      </c>
      <c r="C69" s="25">
        <v>44125</v>
      </c>
      <c r="D69" s="67" t="s">
        <v>183</v>
      </c>
      <c r="E69" s="66" t="str">
        <f t="shared" si="6"/>
        <v>大阪</v>
      </c>
      <c r="F69" s="14" t="s">
        <v>250</v>
      </c>
      <c r="G69" s="12" t="s">
        <v>77</v>
      </c>
      <c r="H69" s="12">
        <v>134</v>
      </c>
      <c r="I69" s="13">
        <f t="shared" si="1"/>
        <v>1810</v>
      </c>
      <c r="J69" s="13">
        <f t="shared" si="7"/>
        <v>3500</v>
      </c>
      <c r="K69" s="14" t="s">
        <v>384</v>
      </c>
      <c r="L69" s="15">
        <v>2</v>
      </c>
      <c r="M69" s="15">
        <v>3</v>
      </c>
      <c r="N69" s="15">
        <v>2</v>
      </c>
      <c r="O69" s="15">
        <f t="shared" si="8"/>
        <v>7</v>
      </c>
      <c r="P69" s="15" t="s">
        <v>572</v>
      </c>
      <c r="Q69" s="15">
        <v>139</v>
      </c>
      <c r="R69" s="15">
        <v>100</v>
      </c>
      <c r="S69" s="57" t="s">
        <v>461</v>
      </c>
      <c r="T69" s="72"/>
      <c r="U69" s="67" t="s">
        <v>378</v>
      </c>
      <c r="V69" s="67">
        <v>3.8</v>
      </c>
      <c r="W69" s="13">
        <v>7150</v>
      </c>
      <c r="X69" s="67" t="s">
        <v>68</v>
      </c>
      <c r="Y69" s="14" t="s">
        <v>173</v>
      </c>
      <c r="Z69" s="14" t="s">
        <v>544</v>
      </c>
      <c r="AA69" s="20" t="s">
        <v>251</v>
      </c>
      <c r="AB69" s="14" t="s">
        <v>249</v>
      </c>
    </row>
    <row r="70" spans="1:28" ht="71.25" customHeight="1" x14ac:dyDescent="0.4">
      <c r="A70" s="121"/>
      <c r="B70" s="61">
        <v>61</v>
      </c>
      <c r="C70" s="26">
        <v>44126</v>
      </c>
      <c r="D70" s="61" t="s">
        <v>184</v>
      </c>
      <c r="E70" s="63" t="str">
        <f>G69</f>
        <v>和歌山</v>
      </c>
      <c r="F70" s="22" t="s">
        <v>79</v>
      </c>
      <c r="G70" s="22" t="s">
        <v>78</v>
      </c>
      <c r="H70" s="22">
        <v>163</v>
      </c>
      <c r="I70" s="23">
        <f t="shared" si="1"/>
        <v>2210</v>
      </c>
      <c r="J70" s="10">
        <f t="shared" si="7"/>
        <v>3500</v>
      </c>
      <c r="K70" s="19" t="s">
        <v>543</v>
      </c>
      <c r="L70" s="85">
        <v>3</v>
      </c>
      <c r="M70" s="93">
        <v>3</v>
      </c>
      <c r="N70" s="93">
        <v>2</v>
      </c>
      <c r="O70" s="93">
        <f t="shared" si="8"/>
        <v>8</v>
      </c>
      <c r="P70" s="93" t="s">
        <v>572</v>
      </c>
      <c r="Q70" s="93">
        <v>139</v>
      </c>
      <c r="R70" s="93">
        <v>100</v>
      </c>
      <c r="S70" s="58" t="s">
        <v>461</v>
      </c>
      <c r="T70" s="58"/>
      <c r="U70" s="61" t="s">
        <v>378</v>
      </c>
      <c r="V70" s="61">
        <v>4.2</v>
      </c>
      <c r="W70" s="23">
        <v>6370</v>
      </c>
      <c r="X70" s="61" t="s">
        <v>68</v>
      </c>
      <c r="Y70" s="19" t="s">
        <v>156</v>
      </c>
      <c r="Z70" s="19" t="s">
        <v>595</v>
      </c>
      <c r="AA70" s="19" t="s">
        <v>252</v>
      </c>
      <c r="AB70" s="19" t="s">
        <v>157</v>
      </c>
    </row>
    <row r="71" spans="1:28" ht="76.5" customHeight="1" x14ac:dyDescent="0.4">
      <c r="A71" s="121"/>
      <c r="B71" s="67">
        <v>62</v>
      </c>
      <c r="C71" s="25">
        <v>44127</v>
      </c>
      <c r="D71" s="67" t="s">
        <v>185</v>
      </c>
      <c r="E71" s="66" t="str">
        <f t="shared" si="6"/>
        <v>串本町</v>
      </c>
      <c r="F71" s="14" t="s">
        <v>164</v>
      </c>
      <c r="G71" s="12" t="s">
        <v>80</v>
      </c>
      <c r="H71" s="12">
        <v>176</v>
      </c>
      <c r="I71" s="13">
        <f t="shared" si="1"/>
        <v>2380</v>
      </c>
      <c r="J71" s="13">
        <f t="shared" si="7"/>
        <v>3500</v>
      </c>
      <c r="K71" s="14" t="s">
        <v>448</v>
      </c>
      <c r="L71" s="15">
        <v>5</v>
      </c>
      <c r="M71" s="15">
        <v>5</v>
      </c>
      <c r="N71" s="15">
        <v>4</v>
      </c>
      <c r="O71" s="15">
        <f t="shared" si="8"/>
        <v>14</v>
      </c>
      <c r="P71" s="15" t="s">
        <v>378</v>
      </c>
      <c r="Q71" s="15">
        <v>149</v>
      </c>
      <c r="R71" s="15">
        <v>103</v>
      </c>
      <c r="S71" s="57" t="s">
        <v>463</v>
      </c>
      <c r="T71" s="57"/>
      <c r="U71" s="67" t="s">
        <v>378</v>
      </c>
      <c r="V71" s="67">
        <v>4.7</v>
      </c>
      <c r="W71" s="13">
        <v>9685</v>
      </c>
      <c r="X71" s="67" t="s">
        <v>68</v>
      </c>
      <c r="Y71" s="14" t="s">
        <v>449</v>
      </c>
      <c r="Z71" s="14" t="s">
        <v>545</v>
      </c>
      <c r="AA71" s="14" t="s">
        <v>253</v>
      </c>
      <c r="AB71" s="14" t="s">
        <v>158</v>
      </c>
    </row>
    <row r="72" spans="1:28" ht="70.5" customHeight="1" x14ac:dyDescent="0.4">
      <c r="A72" s="121"/>
      <c r="B72" s="61">
        <v>63</v>
      </c>
      <c r="C72" s="28">
        <v>44128</v>
      </c>
      <c r="D72" s="29" t="s">
        <v>186</v>
      </c>
      <c r="E72" s="63" t="str">
        <f t="shared" si="6"/>
        <v>尾鷲</v>
      </c>
      <c r="F72" s="19" t="s">
        <v>159</v>
      </c>
      <c r="G72" s="22" t="s">
        <v>529</v>
      </c>
      <c r="H72" s="22">
        <v>162</v>
      </c>
      <c r="I72" s="23">
        <f t="shared" si="1"/>
        <v>2190</v>
      </c>
      <c r="J72" s="10">
        <f t="shared" si="7"/>
        <v>3500</v>
      </c>
      <c r="K72" s="21" t="s">
        <v>548</v>
      </c>
      <c r="L72" s="58">
        <v>5</v>
      </c>
      <c r="M72" s="58">
        <v>2</v>
      </c>
      <c r="N72" s="58">
        <v>5</v>
      </c>
      <c r="O72" s="58">
        <f t="shared" si="8"/>
        <v>12</v>
      </c>
      <c r="P72" s="58" t="s">
        <v>378</v>
      </c>
      <c r="Q72" s="58">
        <v>148</v>
      </c>
      <c r="R72" s="58">
        <v>102</v>
      </c>
      <c r="S72" s="58" t="s">
        <v>464</v>
      </c>
      <c r="T72" s="58"/>
      <c r="U72" s="38" t="s">
        <v>378</v>
      </c>
      <c r="V72" s="79" t="s">
        <v>1</v>
      </c>
      <c r="W72" s="23">
        <v>12000</v>
      </c>
      <c r="X72" s="61" t="s">
        <v>68</v>
      </c>
      <c r="Y72" s="19" t="s">
        <v>535</v>
      </c>
      <c r="Z72" s="19" t="s">
        <v>546</v>
      </c>
      <c r="AA72" s="19" t="s">
        <v>254</v>
      </c>
      <c r="AB72" s="19" t="s">
        <v>160</v>
      </c>
    </row>
    <row r="73" spans="1:28" ht="84" customHeight="1" x14ac:dyDescent="0.4">
      <c r="A73" s="142" t="s">
        <v>346</v>
      </c>
      <c r="B73" s="81">
        <v>64</v>
      </c>
      <c r="C73" s="100">
        <v>44129</v>
      </c>
      <c r="D73" s="54" t="s">
        <v>187</v>
      </c>
      <c r="E73" s="96" t="str">
        <f t="shared" ref="E73:E80" si="9">G72</f>
        <v>xiv鳥羽</v>
      </c>
      <c r="F73" s="98" t="s">
        <v>161</v>
      </c>
      <c r="G73" s="98" t="s">
        <v>255</v>
      </c>
      <c r="H73" s="98">
        <v>154</v>
      </c>
      <c r="I73" s="99">
        <f t="shared" si="1"/>
        <v>2080</v>
      </c>
      <c r="J73" s="99">
        <f t="shared" si="7"/>
        <v>3500</v>
      </c>
      <c r="K73" s="97" t="s">
        <v>453</v>
      </c>
      <c r="L73" s="15">
        <v>4</v>
      </c>
      <c r="M73" s="15" t="s">
        <v>1</v>
      </c>
      <c r="N73" s="15">
        <v>4</v>
      </c>
      <c r="O73" s="15">
        <f t="shared" si="8"/>
        <v>8</v>
      </c>
      <c r="P73" s="15" t="s">
        <v>378</v>
      </c>
      <c r="Q73" s="15">
        <v>139</v>
      </c>
      <c r="R73" s="15">
        <v>100</v>
      </c>
      <c r="S73" s="57" t="s">
        <v>462</v>
      </c>
      <c r="T73" s="72" t="s">
        <v>378</v>
      </c>
      <c r="U73" s="67" t="s">
        <v>378</v>
      </c>
      <c r="V73" s="67">
        <v>3.7</v>
      </c>
      <c r="W73" s="13">
        <f>3250*3</f>
        <v>9750</v>
      </c>
      <c r="X73" s="67" t="s">
        <v>1</v>
      </c>
      <c r="Y73" s="14" t="s">
        <v>592</v>
      </c>
      <c r="Z73" s="14" t="s">
        <v>547</v>
      </c>
      <c r="AA73" s="14" t="s">
        <v>259</v>
      </c>
      <c r="AB73" s="14" t="s">
        <v>162</v>
      </c>
    </row>
    <row r="74" spans="1:28" ht="89.25" customHeight="1" x14ac:dyDescent="0.4">
      <c r="A74" s="142"/>
      <c r="B74" s="81">
        <v>65</v>
      </c>
      <c r="C74" s="95">
        <v>44130</v>
      </c>
      <c r="D74" s="81" t="s">
        <v>180</v>
      </c>
      <c r="E74" s="96" t="str">
        <f t="shared" si="9"/>
        <v>名古屋</v>
      </c>
      <c r="F74" s="97" t="s">
        <v>258</v>
      </c>
      <c r="G74" s="98" t="s">
        <v>256</v>
      </c>
      <c r="H74" s="98">
        <v>167</v>
      </c>
      <c r="I74" s="99">
        <f t="shared" si="1"/>
        <v>2260</v>
      </c>
      <c r="J74" s="99">
        <f t="shared" si="7"/>
        <v>3500</v>
      </c>
      <c r="K74" s="52" t="s">
        <v>458</v>
      </c>
      <c r="L74" s="58">
        <v>5</v>
      </c>
      <c r="M74" s="58">
        <v>5</v>
      </c>
      <c r="N74" s="58">
        <v>5</v>
      </c>
      <c r="O74" s="58">
        <f t="shared" si="8"/>
        <v>15</v>
      </c>
      <c r="P74" s="58" t="s">
        <v>378</v>
      </c>
      <c r="Q74" s="58">
        <v>139</v>
      </c>
      <c r="R74" s="58">
        <v>100</v>
      </c>
      <c r="S74" s="58" t="s">
        <v>464</v>
      </c>
      <c r="T74" s="58"/>
      <c r="U74" s="38" t="s">
        <v>378</v>
      </c>
      <c r="V74" s="61" t="s">
        <v>1</v>
      </c>
      <c r="W74" s="23">
        <v>30000</v>
      </c>
      <c r="X74" s="61" t="s">
        <v>437</v>
      </c>
      <c r="Y74" s="19" t="s">
        <v>534</v>
      </c>
      <c r="Z74" s="19" t="s">
        <v>554</v>
      </c>
      <c r="AA74" s="19" t="s">
        <v>257</v>
      </c>
      <c r="AB74" s="19" t="s">
        <v>260</v>
      </c>
    </row>
    <row r="75" spans="1:28" ht="72.75" customHeight="1" x14ac:dyDescent="0.4">
      <c r="A75" s="142"/>
      <c r="B75" s="81">
        <v>66</v>
      </c>
      <c r="C75" s="95">
        <v>44131</v>
      </c>
      <c r="D75" s="81" t="s">
        <v>182</v>
      </c>
      <c r="E75" s="96" t="str">
        <f t="shared" si="9"/>
        <v>ひるがの</v>
      </c>
      <c r="F75" s="97" t="s">
        <v>305</v>
      </c>
      <c r="G75" s="98" t="s">
        <v>304</v>
      </c>
      <c r="H75" s="98">
        <v>110</v>
      </c>
      <c r="I75" s="99">
        <f t="shared" si="1"/>
        <v>1490</v>
      </c>
      <c r="J75" s="99">
        <f t="shared" si="7"/>
        <v>3500</v>
      </c>
      <c r="K75" s="103" t="s">
        <v>385</v>
      </c>
      <c r="L75" s="57">
        <v>2</v>
      </c>
      <c r="M75" s="57">
        <v>3</v>
      </c>
      <c r="N75" s="57">
        <v>2</v>
      </c>
      <c r="O75" s="57">
        <f t="shared" si="8"/>
        <v>7</v>
      </c>
      <c r="P75" s="57" t="s">
        <v>572</v>
      </c>
      <c r="Q75" s="57">
        <v>147</v>
      </c>
      <c r="R75" s="57">
        <v>97</v>
      </c>
      <c r="S75" s="57" t="s">
        <v>461</v>
      </c>
      <c r="T75" s="49" t="s">
        <v>378</v>
      </c>
      <c r="U75" s="49" t="s">
        <v>378</v>
      </c>
      <c r="V75" s="67">
        <v>4.4000000000000004</v>
      </c>
      <c r="W75" s="13">
        <v>5200</v>
      </c>
      <c r="X75" s="67" t="s">
        <v>68</v>
      </c>
      <c r="Y75" s="14" t="s">
        <v>593</v>
      </c>
      <c r="Z75" s="14" t="s">
        <v>553</v>
      </c>
      <c r="AA75" s="20" t="s">
        <v>307</v>
      </c>
      <c r="AB75" s="14" t="s">
        <v>432</v>
      </c>
    </row>
    <row r="76" spans="1:28" ht="81" customHeight="1" x14ac:dyDescent="0.4">
      <c r="A76" s="142"/>
      <c r="B76" s="61">
        <v>67</v>
      </c>
      <c r="C76" s="26">
        <v>44132</v>
      </c>
      <c r="D76" s="61" t="s">
        <v>183</v>
      </c>
      <c r="E76" s="63" t="str">
        <f t="shared" si="9"/>
        <v>高山</v>
      </c>
      <c r="F76" s="19" t="s">
        <v>306</v>
      </c>
      <c r="G76" s="22" t="s">
        <v>261</v>
      </c>
      <c r="H76" s="22">
        <v>140</v>
      </c>
      <c r="I76" s="23">
        <f t="shared" si="1"/>
        <v>1890</v>
      </c>
      <c r="J76" s="23">
        <f t="shared" si="7"/>
        <v>3500</v>
      </c>
      <c r="K76" s="42" t="s">
        <v>455</v>
      </c>
      <c r="L76" s="58">
        <v>3</v>
      </c>
      <c r="M76" s="58">
        <v>4</v>
      </c>
      <c r="N76" s="58">
        <v>3</v>
      </c>
      <c r="O76" s="58">
        <f t="shared" si="8"/>
        <v>10</v>
      </c>
      <c r="P76" s="58" t="s">
        <v>572</v>
      </c>
      <c r="Q76" s="58">
        <v>147</v>
      </c>
      <c r="R76" s="58">
        <v>98</v>
      </c>
      <c r="S76" s="58" t="s">
        <v>461</v>
      </c>
      <c r="T76" s="38" t="s">
        <v>378</v>
      </c>
      <c r="U76" s="38" t="s">
        <v>378</v>
      </c>
      <c r="V76" s="61">
        <v>3.9</v>
      </c>
      <c r="W76" s="23">
        <v>8937</v>
      </c>
      <c r="X76" s="61" t="s">
        <v>68</v>
      </c>
      <c r="Y76" s="19" t="s">
        <v>454</v>
      </c>
      <c r="Z76" s="19" t="s">
        <v>558</v>
      </c>
      <c r="AA76" s="42" t="s">
        <v>309</v>
      </c>
      <c r="AB76" s="19" t="s">
        <v>308</v>
      </c>
    </row>
    <row r="77" spans="1:28" ht="71.25" customHeight="1" x14ac:dyDescent="0.4">
      <c r="A77" s="142"/>
      <c r="B77" s="67">
        <v>68</v>
      </c>
      <c r="C77" s="25">
        <v>44133</v>
      </c>
      <c r="D77" s="67" t="s">
        <v>184</v>
      </c>
      <c r="E77" s="66" t="str">
        <f t="shared" si="9"/>
        <v>諏訪湖</v>
      </c>
      <c r="F77" s="14" t="s">
        <v>264</v>
      </c>
      <c r="G77" s="12" t="s">
        <v>263</v>
      </c>
      <c r="H77" s="12">
        <v>160</v>
      </c>
      <c r="I77" s="13">
        <f t="shared" si="1"/>
        <v>2160</v>
      </c>
      <c r="J77" s="13">
        <f t="shared" si="7"/>
        <v>3500</v>
      </c>
      <c r="K77" s="20" t="s">
        <v>530</v>
      </c>
      <c r="L77" s="57">
        <v>5</v>
      </c>
      <c r="M77" s="57">
        <v>5</v>
      </c>
      <c r="N77" s="57">
        <v>5</v>
      </c>
      <c r="O77" s="57">
        <f t="shared" si="8"/>
        <v>15</v>
      </c>
      <c r="P77" s="57" t="s">
        <v>378</v>
      </c>
      <c r="Q77" s="57">
        <v>146</v>
      </c>
      <c r="R77" s="57">
        <v>102</v>
      </c>
      <c r="S77" s="57" t="s">
        <v>464</v>
      </c>
      <c r="T77" s="57"/>
      <c r="U77" s="83" t="s">
        <v>378</v>
      </c>
      <c r="V77" s="67" t="s">
        <v>1</v>
      </c>
      <c r="W77" s="13">
        <v>9295</v>
      </c>
      <c r="X77" s="67" t="s">
        <v>68</v>
      </c>
      <c r="Y77" s="14" t="s">
        <v>531</v>
      </c>
      <c r="Z77" s="14" t="s">
        <v>262</v>
      </c>
      <c r="AA77" s="20" t="s">
        <v>265</v>
      </c>
      <c r="AB77" s="14" t="s">
        <v>266</v>
      </c>
    </row>
    <row r="78" spans="1:28" ht="90" customHeight="1" x14ac:dyDescent="0.4">
      <c r="A78" s="142"/>
      <c r="B78" s="61">
        <v>69</v>
      </c>
      <c r="C78" s="26">
        <v>44134</v>
      </c>
      <c r="D78" s="61" t="s">
        <v>185</v>
      </c>
      <c r="E78" s="63" t="str">
        <f t="shared" si="9"/>
        <v>軽井沢</v>
      </c>
      <c r="F78" s="19" t="s">
        <v>267</v>
      </c>
      <c r="G78" s="22" t="s">
        <v>179</v>
      </c>
      <c r="H78" s="22">
        <v>178</v>
      </c>
      <c r="I78" s="23">
        <f t="shared" si="1"/>
        <v>2410</v>
      </c>
      <c r="J78" s="23">
        <f t="shared" si="7"/>
        <v>3500</v>
      </c>
      <c r="K78" s="82" t="s">
        <v>179</v>
      </c>
      <c r="L78" s="38">
        <v>5</v>
      </c>
      <c r="M78" s="38">
        <v>5</v>
      </c>
      <c r="N78" s="38">
        <v>0</v>
      </c>
      <c r="O78" s="38">
        <f t="shared" si="8"/>
        <v>10</v>
      </c>
      <c r="P78" s="38" t="s">
        <v>378</v>
      </c>
      <c r="Q78" s="38">
        <v>147</v>
      </c>
      <c r="R78" s="38">
        <v>98</v>
      </c>
      <c r="S78" s="38" t="s">
        <v>464</v>
      </c>
      <c r="T78" s="38"/>
      <c r="U78" s="38" t="s">
        <v>378</v>
      </c>
      <c r="V78" s="61" t="s">
        <v>1</v>
      </c>
      <c r="W78" s="23">
        <v>9880</v>
      </c>
      <c r="X78" s="61" t="s">
        <v>68</v>
      </c>
      <c r="Y78" s="19" t="s">
        <v>518</v>
      </c>
      <c r="Z78" s="19" t="s">
        <v>560</v>
      </c>
      <c r="AA78" s="21" t="s">
        <v>268</v>
      </c>
      <c r="AB78" s="19" t="s">
        <v>192</v>
      </c>
    </row>
    <row r="79" spans="1:28" ht="72.75" customHeight="1" x14ac:dyDescent="0.4">
      <c r="A79" s="142"/>
      <c r="B79" s="81">
        <v>70</v>
      </c>
      <c r="C79" s="100">
        <v>44135</v>
      </c>
      <c r="D79" s="54" t="s">
        <v>186</v>
      </c>
      <c r="E79" s="96" t="str">
        <f t="shared" si="9"/>
        <v>xiv山中湖</v>
      </c>
      <c r="F79" s="98" t="s">
        <v>178</v>
      </c>
      <c r="G79" s="98" t="s">
        <v>596</v>
      </c>
      <c r="H79" s="98">
        <v>135</v>
      </c>
      <c r="I79" s="99">
        <f t="shared" si="1"/>
        <v>1830</v>
      </c>
      <c r="J79" s="99">
        <f t="shared" si="7"/>
        <v>3500</v>
      </c>
      <c r="K79" s="97" t="s">
        <v>549</v>
      </c>
      <c r="L79" s="15">
        <v>4</v>
      </c>
      <c r="M79" s="15">
        <v>4</v>
      </c>
      <c r="N79" s="15">
        <v>4</v>
      </c>
      <c r="O79" s="15">
        <f t="shared" si="8"/>
        <v>12</v>
      </c>
      <c r="P79" s="15" t="s">
        <v>378</v>
      </c>
      <c r="Q79" s="15">
        <v>147</v>
      </c>
      <c r="R79" s="15">
        <v>98</v>
      </c>
      <c r="S79" s="57" t="s">
        <v>463</v>
      </c>
      <c r="T79" s="72"/>
      <c r="U79" s="67" t="s">
        <v>378</v>
      </c>
      <c r="V79" s="16">
        <v>4.4000000000000004</v>
      </c>
      <c r="W79" s="13">
        <f>18018+18018/0.65/2</f>
        <v>31878</v>
      </c>
      <c r="X79" s="67" t="s">
        <v>68</v>
      </c>
      <c r="Y79" s="14" t="s">
        <v>550</v>
      </c>
      <c r="Z79" s="14" t="s">
        <v>559</v>
      </c>
      <c r="AA79" s="14" t="s">
        <v>269</v>
      </c>
      <c r="AB79" s="14" t="s">
        <v>163</v>
      </c>
    </row>
    <row r="80" spans="1:28" ht="70.5" customHeight="1" x14ac:dyDescent="0.4">
      <c r="A80" s="142"/>
      <c r="B80" s="81">
        <v>71</v>
      </c>
      <c r="C80" s="100">
        <v>44136</v>
      </c>
      <c r="D80" s="54" t="s">
        <v>187</v>
      </c>
      <c r="E80" s="96" t="str">
        <f t="shared" si="9"/>
        <v>松崎</v>
      </c>
      <c r="F80" s="98" t="s">
        <v>82</v>
      </c>
      <c r="G80" s="97" t="s">
        <v>533</v>
      </c>
      <c r="H80" s="98">
        <v>84</v>
      </c>
      <c r="I80" s="99">
        <f t="shared" si="1"/>
        <v>1140</v>
      </c>
      <c r="J80" s="99">
        <f t="shared" si="7"/>
        <v>3500</v>
      </c>
      <c r="K80" s="52" t="s">
        <v>532</v>
      </c>
      <c r="L80" s="58">
        <v>5</v>
      </c>
      <c r="M80" s="58">
        <v>4</v>
      </c>
      <c r="N80" s="58">
        <v>3</v>
      </c>
      <c r="O80" s="58">
        <f t="shared" si="8"/>
        <v>12</v>
      </c>
      <c r="P80" s="58" t="s">
        <v>378</v>
      </c>
      <c r="Q80" s="58">
        <v>145</v>
      </c>
      <c r="R80" s="58">
        <v>105</v>
      </c>
      <c r="S80" s="38" t="s">
        <v>464</v>
      </c>
      <c r="T80" s="58"/>
      <c r="U80" s="38" t="s">
        <v>378</v>
      </c>
      <c r="V80" s="61" t="s">
        <v>1</v>
      </c>
      <c r="W80" s="23">
        <v>9100</v>
      </c>
      <c r="X80" s="61" t="s">
        <v>68</v>
      </c>
      <c r="Y80" s="19" t="s">
        <v>556</v>
      </c>
      <c r="Z80" s="19" t="s">
        <v>561</v>
      </c>
      <c r="AA80" s="19" t="s">
        <v>270</v>
      </c>
      <c r="AB80" s="19" t="s">
        <v>177</v>
      </c>
    </row>
    <row r="81" spans="1:29" ht="70.5" customHeight="1" x14ac:dyDescent="0.4">
      <c r="A81" s="142"/>
      <c r="B81" s="89">
        <v>72</v>
      </c>
      <c r="C81" s="25">
        <v>44137</v>
      </c>
      <c r="D81" s="89" t="s">
        <v>551</v>
      </c>
      <c r="E81" s="90" t="str">
        <f t="shared" ref="E81" si="10">G80</f>
        <v>XIV伊豆</v>
      </c>
      <c r="F81" s="12"/>
      <c r="G81" s="14" t="s">
        <v>533</v>
      </c>
      <c r="H81" s="12">
        <v>0</v>
      </c>
      <c r="I81" s="13">
        <f t="shared" ref="I81" si="11">ROUNDUP(H81/10*$I$1,-1)</f>
        <v>0</v>
      </c>
      <c r="J81" s="13">
        <f>$J$1</f>
        <v>3500</v>
      </c>
      <c r="K81" s="20" t="s">
        <v>532</v>
      </c>
      <c r="L81" s="57">
        <v>5</v>
      </c>
      <c r="M81" s="57">
        <v>2</v>
      </c>
      <c r="N81" s="57">
        <v>3</v>
      </c>
      <c r="O81" s="57">
        <f t="shared" si="8"/>
        <v>10</v>
      </c>
      <c r="P81" s="57" t="s">
        <v>572</v>
      </c>
      <c r="Q81" s="57">
        <v>149</v>
      </c>
      <c r="R81" s="57">
        <v>106</v>
      </c>
      <c r="S81" s="49" t="s">
        <v>464</v>
      </c>
      <c r="T81" s="57"/>
      <c r="U81" s="49" t="s">
        <v>378</v>
      </c>
      <c r="V81" s="89" t="s">
        <v>1</v>
      </c>
      <c r="W81" s="13">
        <v>9100</v>
      </c>
      <c r="X81" s="89" t="s">
        <v>68</v>
      </c>
      <c r="Y81" s="14" t="s">
        <v>557</v>
      </c>
      <c r="Z81" s="14" t="s">
        <v>555</v>
      </c>
      <c r="AA81" s="14"/>
      <c r="AB81" s="14"/>
    </row>
    <row r="82" spans="1:29" ht="39" customHeight="1" x14ac:dyDescent="0.4">
      <c r="A82" s="143"/>
      <c r="B82" s="87">
        <v>73</v>
      </c>
      <c r="C82" s="26">
        <v>44138</v>
      </c>
      <c r="D82" s="87" t="s">
        <v>552</v>
      </c>
      <c r="E82" s="88" t="str">
        <f>G80</f>
        <v>XIV伊豆</v>
      </c>
      <c r="F82" s="91" t="s">
        <v>303</v>
      </c>
      <c r="G82" s="22" t="s">
        <v>0</v>
      </c>
      <c r="H82" s="22">
        <v>122</v>
      </c>
      <c r="I82" s="23">
        <f t="shared" si="1"/>
        <v>1650</v>
      </c>
      <c r="J82" s="23">
        <f>$J$1+2000</f>
        <v>5500</v>
      </c>
      <c r="K82" s="22"/>
      <c r="L82" s="87"/>
      <c r="M82" s="92"/>
      <c r="N82" s="92"/>
      <c r="O82" s="92">
        <f t="shared" si="8"/>
        <v>0</v>
      </c>
      <c r="P82" s="92"/>
      <c r="Q82" s="92"/>
      <c r="R82" s="92"/>
      <c r="S82" s="38"/>
      <c r="T82" s="38"/>
      <c r="U82" s="87"/>
      <c r="V82" s="87"/>
      <c r="W82" s="23"/>
      <c r="X82" s="87" t="s">
        <v>49</v>
      </c>
      <c r="Y82" s="19"/>
      <c r="Z82" s="22"/>
      <c r="AA82" s="22"/>
      <c r="AB82" s="19"/>
    </row>
    <row r="83" spans="1:29" ht="20.25" customHeight="1" x14ac:dyDescent="0.4">
      <c r="A83" s="32"/>
      <c r="B83" s="33"/>
      <c r="C83" s="33"/>
      <c r="D83" s="33"/>
      <c r="E83" s="34"/>
      <c r="F83" s="32"/>
      <c r="G83" s="32"/>
      <c r="H83" s="35">
        <f>SUM(H3:H82)</f>
        <v>11633</v>
      </c>
      <c r="I83" s="23">
        <f>SUM(I3:I82)</f>
        <v>157380</v>
      </c>
      <c r="J83" s="23">
        <f>SUM(J3:J82)</f>
        <v>331420</v>
      </c>
      <c r="K83" s="22"/>
      <c r="L83" s="84"/>
      <c r="M83" s="92"/>
      <c r="N83" s="92"/>
      <c r="O83" s="92"/>
      <c r="P83" s="92"/>
      <c r="Q83" s="92"/>
      <c r="R83" s="92"/>
      <c r="S83" s="38"/>
      <c r="T83" s="38"/>
      <c r="U83" s="61"/>
      <c r="V83" s="61"/>
      <c r="W83" s="23">
        <f>SUM(W3:W82)</f>
        <v>665212.69230769225</v>
      </c>
      <c r="X83" s="33"/>
      <c r="Y83" s="36"/>
      <c r="Z83" s="32"/>
      <c r="AA83" s="32"/>
      <c r="AB83" s="104" t="e">
        <f>#REF!/#REF!</f>
        <v>#REF!</v>
      </c>
    </row>
    <row r="84" spans="1:29" ht="20.25" customHeight="1" x14ac:dyDescent="0.4">
      <c r="I84" s="118">
        <f>SUM(I83:W83)</f>
        <v>1154012.6923076923</v>
      </c>
      <c r="J84" s="118"/>
      <c r="K84" s="118"/>
      <c r="L84" s="118"/>
      <c r="M84" s="118"/>
      <c r="N84" s="118"/>
      <c r="O84" s="118"/>
      <c r="P84" s="118"/>
      <c r="Q84" s="118"/>
      <c r="R84" s="118"/>
      <c r="S84" s="118"/>
      <c r="T84" s="118"/>
      <c r="U84" s="118"/>
      <c r="V84" s="118"/>
      <c r="W84" s="118"/>
      <c r="AB84" s="104" t="e">
        <f>#REF!/#REF!</f>
        <v>#REF!</v>
      </c>
    </row>
    <row r="85" spans="1:29" x14ac:dyDescent="0.4">
      <c r="AC85" s="1">
        <v>64</v>
      </c>
    </row>
  </sheetData>
  <mergeCells count="118">
    <mergeCell ref="L24:L25"/>
    <mergeCell ref="M24:M25"/>
    <mergeCell ref="N24:N25"/>
    <mergeCell ref="O24:O25"/>
    <mergeCell ref="P24:P25"/>
    <mergeCell ref="Q24:Q25"/>
    <mergeCell ref="R24:R25"/>
    <mergeCell ref="T24:T25"/>
    <mergeCell ref="L48:L50"/>
    <mergeCell ref="M48:M50"/>
    <mergeCell ref="B24:B25"/>
    <mergeCell ref="C24:C25"/>
    <mergeCell ref="D24:D25"/>
    <mergeCell ref="J24:J25"/>
    <mergeCell ref="K24:K25"/>
    <mergeCell ref="A26:A41"/>
    <mergeCell ref="A42:A55"/>
    <mergeCell ref="B48:B50"/>
    <mergeCell ref="C48:C50"/>
    <mergeCell ref="J48:J50"/>
    <mergeCell ref="AA12:AA13"/>
    <mergeCell ref="AB12:AB13"/>
    <mergeCell ref="Z24:Z25"/>
    <mergeCell ref="AA24:AA25"/>
    <mergeCell ref="AB24:AB25"/>
    <mergeCell ref="Y24:Y25"/>
    <mergeCell ref="W12:W13"/>
    <mergeCell ref="C2:D2"/>
    <mergeCell ref="A3:A11"/>
    <mergeCell ref="A12:A25"/>
    <mergeCell ref="B12:B13"/>
    <mergeCell ref="C12:C13"/>
    <mergeCell ref="D12:D13"/>
    <mergeCell ref="T12:T13"/>
    <mergeCell ref="J12:J13"/>
    <mergeCell ref="K12:K13"/>
    <mergeCell ref="S12:S13"/>
    <mergeCell ref="S24:S25"/>
    <mergeCell ref="Q12:Q13"/>
    <mergeCell ref="O12:O13"/>
    <mergeCell ref="L12:L13"/>
    <mergeCell ref="M12:M13"/>
    <mergeCell ref="N12:N13"/>
    <mergeCell ref="P12:P13"/>
    <mergeCell ref="Z52:Z53"/>
    <mergeCell ref="P52:P53"/>
    <mergeCell ref="Q52:Q53"/>
    <mergeCell ref="R52:R53"/>
    <mergeCell ref="J52:J53"/>
    <mergeCell ref="K52:K53"/>
    <mergeCell ref="S52:S53"/>
    <mergeCell ref="U12:U13"/>
    <mergeCell ref="V12:V13"/>
    <mergeCell ref="W52:W53"/>
    <mergeCell ref="X52:X53"/>
    <mergeCell ref="Y52:Y53"/>
    <mergeCell ref="S48:S50"/>
    <mergeCell ref="U48:U50"/>
    <mergeCell ref="K48:K50"/>
    <mergeCell ref="T52:T53"/>
    <mergeCell ref="X12:X13"/>
    <mergeCell ref="W24:W25"/>
    <mergeCell ref="X24:X25"/>
    <mergeCell ref="Y12:Y13"/>
    <mergeCell ref="Z12:Z13"/>
    <mergeCell ref="R12:R13"/>
    <mergeCell ref="U24:U25"/>
    <mergeCell ref="V24:V25"/>
    <mergeCell ref="A73:A82"/>
    <mergeCell ref="V48:V50"/>
    <mergeCell ref="W48:W50"/>
    <mergeCell ref="X48:X50"/>
    <mergeCell ref="Y48:Y50"/>
    <mergeCell ref="B52:B53"/>
    <mergeCell ref="C52:C53"/>
    <mergeCell ref="D52:D53"/>
    <mergeCell ref="O52:O53"/>
    <mergeCell ref="D48:D50"/>
    <mergeCell ref="V52:V53"/>
    <mergeCell ref="L52:L53"/>
    <mergeCell ref="M52:M53"/>
    <mergeCell ref="N52:N53"/>
    <mergeCell ref="U52:U53"/>
    <mergeCell ref="AB48:AB50"/>
    <mergeCell ref="I84:W84"/>
    <mergeCell ref="W56:W58"/>
    <mergeCell ref="X56:X58"/>
    <mergeCell ref="A56:A63"/>
    <mergeCell ref="B56:B58"/>
    <mergeCell ref="C56:C58"/>
    <mergeCell ref="D56:D58"/>
    <mergeCell ref="J56:J58"/>
    <mergeCell ref="K56:K58"/>
    <mergeCell ref="S56:S58"/>
    <mergeCell ref="U56:U58"/>
    <mergeCell ref="V56:V58"/>
    <mergeCell ref="T56:T58"/>
    <mergeCell ref="L56:L58"/>
    <mergeCell ref="M56:M58"/>
    <mergeCell ref="N56:N58"/>
    <mergeCell ref="O56:O58"/>
    <mergeCell ref="P56:P58"/>
    <mergeCell ref="Q56:Q58"/>
    <mergeCell ref="R56:R58"/>
    <mergeCell ref="Z49:Z50"/>
    <mergeCell ref="AA49:AA50"/>
    <mergeCell ref="A64:A72"/>
    <mergeCell ref="N48:N50"/>
    <mergeCell ref="O48:O50"/>
    <mergeCell ref="P48:P50"/>
    <mergeCell ref="Q48:Q50"/>
    <mergeCell ref="R48:R50"/>
    <mergeCell ref="Y56:Y58"/>
    <mergeCell ref="Z56:Z58"/>
    <mergeCell ref="AA56:AA58"/>
    <mergeCell ref="AB56:AB58"/>
    <mergeCell ref="AB52:AB53"/>
    <mergeCell ref="AA52:AA53"/>
  </mergeCells>
  <phoneticPr fontId="1"/>
  <pageMargins left="0.51181102362204722" right="0.31496062992125984" top="0.39370078740157483" bottom="0.47244094488188981" header="0.31496062992125984" footer="0.31496062992125984"/>
  <pageSetup paperSize="9" scale="44" fitToHeight="5" orientation="landscape" r:id="rId1"/>
  <headerFooter>
    <oddFooter>&amp;C&amp;P / &amp;N ページ&amp;R02版)2020年8月12日</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日本一周</vt:lpstr>
      <vt:lpstr>日本一周!Print_Area</vt:lpstr>
      <vt:lpstr>日本一周!Print_Titles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2020-11-04T08:55:58Z</cp:lastPrinted>
  <dcterms:created xsi:type="dcterms:W3CDTF">2020-01-06T12:28:43Z</dcterms:created>
  <dcterms:modified xsi:type="dcterms:W3CDTF">2020-12-10T11:11:00Z</dcterms:modified>
</cp:coreProperties>
</file>